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 Order" sheetId="1" r:id="rId4"/>
    <sheet state="visible" name="Hang Baskets-Planters" sheetId="2" r:id="rId5"/>
    <sheet state="visible" name="Bedding-Plants" sheetId="3" r:id="rId6"/>
    <sheet state="visible" name="Vegetables-Herbs" sheetId="4" r:id="rId7"/>
  </sheets>
  <definedNames/>
  <calcPr/>
</workbook>
</file>

<file path=xl/sharedStrings.xml><?xml version="1.0" encoding="utf-8"?>
<sst xmlns="http://schemas.openxmlformats.org/spreadsheetml/2006/main" count="773" uniqueCount="418">
  <si>
    <t xml:space="preserve"> </t>
  </si>
  <si>
    <t xml:space="preserve">
1728 Gore Road, London, ON N5W 5L5.                
 </t>
  </si>
  <si>
    <r>
      <rPr>
        <rFont val="Arial"/>
        <color theme="1"/>
        <sz val="12.0"/>
      </rPr>
      <t xml:space="preserve">Annuals, Perennials, Trees, Shrubs &amp; Landscape 
</t>
    </r>
    <r>
      <rPr>
        <rFont val="Arial"/>
        <color theme="1"/>
        <sz val="14.0"/>
      </rPr>
      <t xml:space="preserve">          
Santhosh Kumar- Operations Manager                            Call/Text: (519) 8601503  Email: info@vanluyk.com</t>
    </r>
  </si>
  <si>
    <t>Plant Groups</t>
  </si>
  <si>
    <t>SubTotal</t>
  </si>
  <si>
    <t>Fill Out your order on each sheet in the 'Customer Request Qty' Tab</t>
  </si>
  <si>
    <t>Hanging Baskets/Platers Etcs</t>
  </si>
  <si>
    <t>Return Completed form to Info@Vanluyk.com</t>
  </si>
  <si>
    <t>Bedding-Plants</t>
  </si>
  <si>
    <t>Vegetables-Herbs</t>
  </si>
  <si>
    <t>Total Purchase</t>
  </si>
  <si>
    <t>Delivery</t>
  </si>
  <si>
    <t>HST</t>
  </si>
  <si>
    <t>Total Before Discounts</t>
  </si>
  <si>
    <t>Total</t>
  </si>
  <si>
    <t>Customer Details:</t>
  </si>
  <si>
    <t>Name:</t>
  </si>
  <si>
    <t>Contact information</t>
  </si>
  <si>
    <t>Payment terms:</t>
  </si>
  <si>
    <t>All sales are final.</t>
  </si>
  <si>
    <t>Pick up or delivery Date and address</t>
  </si>
  <si>
    <t>For delivery charges and arrangement contact Santhosh</t>
  </si>
  <si>
    <t>Payment: COD. Accepted form of payment: Cash, Credit/Debit card or e-transfer</t>
  </si>
  <si>
    <t xml:space="preserve">
1728 Gore Road, London, ON N5W 5L5.                
Call/Text: (519) 8601503                      Email: info@vanluyk.com </t>
  </si>
  <si>
    <r>
      <rPr>
        <rFont val="Arial"/>
        <color theme="1"/>
        <sz val="12.0"/>
      </rPr>
      <t xml:space="preserve">Annuals, Perennials, Trees, Shrubs &amp; Landscape </t>
    </r>
    <r>
      <rPr>
        <rFont val="Arial"/>
        <color theme="1"/>
        <sz val="14.0"/>
      </rPr>
      <t xml:space="preserve">          
Santhosh Kumar- Operations Manager </t>
    </r>
  </si>
  <si>
    <t>Plant Items</t>
  </si>
  <si>
    <t>Container Size/ Tray Size</t>
  </si>
  <si>
    <r>
      <rPr>
        <rFont val="Arial"/>
        <b/>
        <color rgb="FF000000"/>
        <sz val="12.0"/>
        <u/>
      </rPr>
      <t xml:space="preserve"> Wholesale</t>
    </r>
    <r>
      <rPr>
        <rFont val="Arial"/>
        <color rgb="FF000000"/>
        <sz val="10.0"/>
        <u/>
      </rPr>
      <t xml:space="preserve"> Total minimum order of $2000</t>
    </r>
  </si>
  <si>
    <r>
      <rPr>
        <rFont val="Arial"/>
        <b/>
        <color rgb="FF000000"/>
        <sz val="12.0"/>
        <u/>
      </rPr>
      <t>Bulk sale</t>
    </r>
    <r>
      <rPr>
        <rFont val="Arial"/>
        <color rgb="FF000000"/>
        <sz val="10.0"/>
        <u/>
      </rPr>
      <t xml:space="preserve"> Total minimum order of $1000</t>
    </r>
  </si>
  <si>
    <r>
      <rPr>
        <rFont val="Arial"/>
        <b/>
        <color rgb="FF000000"/>
        <sz val="12.0"/>
        <u/>
      </rPr>
      <t>Retail sale</t>
    </r>
    <r>
      <rPr>
        <rFont val="Arial"/>
        <color rgb="FF000000"/>
        <sz val="10.0"/>
        <u/>
      </rPr>
      <t xml:space="preserve"> Orders    less than $1000</t>
    </r>
  </si>
  <si>
    <t>Customer Request Qty</t>
  </si>
  <si>
    <t>Ordered Quantity</t>
  </si>
  <si>
    <r>
      <rPr>
        <rFont val="Arial"/>
        <b/>
        <color theme="1"/>
        <sz val="12.0"/>
      </rPr>
      <t xml:space="preserve"> Unit Price</t>
    </r>
    <r>
      <rPr>
        <rFont val="Arial"/>
        <color theme="1"/>
        <sz val="12.0"/>
      </rPr>
      <t xml:space="preserve"> (automatically adjected based on order total value)</t>
    </r>
  </si>
  <si>
    <t>Sub Total</t>
  </si>
  <si>
    <t>Sub Total (Retail Price)</t>
  </si>
  <si>
    <t>Pansy</t>
  </si>
  <si>
    <t>1204 Pansy Mix</t>
  </si>
  <si>
    <t>12O4 Flat</t>
  </si>
  <si>
    <t>Wave Pansy</t>
  </si>
  <si>
    <t>10" HB</t>
  </si>
  <si>
    <t>Pansy bowls</t>
  </si>
  <si>
    <t>10"  Pot</t>
  </si>
  <si>
    <t>12" Pot</t>
  </si>
  <si>
    <t>Hanging Baskets</t>
  </si>
  <si>
    <t>Impatiens; New Guinea, Doubles</t>
  </si>
  <si>
    <t>Zonal Geraniums</t>
  </si>
  <si>
    <t>Ivy Geraniums</t>
  </si>
  <si>
    <t>Mixed annuals w/Spike or Juncus</t>
  </si>
  <si>
    <t>Citronella</t>
  </si>
  <si>
    <t>Fuchsia</t>
  </si>
  <si>
    <t>Million Bells</t>
  </si>
  <si>
    <t>Tuberous Begonia</t>
  </si>
  <si>
    <t>Rieger Begonia</t>
  </si>
  <si>
    <t>Scaveola</t>
  </si>
  <si>
    <t>Verbena</t>
  </si>
  <si>
    <t>Bacopa</t>
  </si>
  <si>
    <t>All Assorted Annual Combos</t>
  </si>
  <si>
    <t>12" HB</t>
  </si>
  <si>
    <t>Tradescantia Purple</t>
  </si>
  <si>
    <t>Spider Plant (Chlorophytum Comosum)</t>
  </si>
  <si>
    <t>Succulent</t>
  </si>
  <si>
    <t>6" HB</t>
  </si>
  <si>
    <t>Strawberry; Everbearing</t>
  </si>
  <si>
    <t>Planters and Special Pots</t>
  </si>
  <si>
    <t>Assorted Mixed Planters</t>
  </si>
  <si>
    <t xml:space="preserve">10" Pot </t>
  </si>
  <si>
    <t>14" Pot</t>
  </si>
  <si>
    <t>Large Mixed planters</t>
  </si>
  <si>
    <t>16" Pot</t>
  </si>
  <si>
    <t>18" Pot</t>
  </si>
  <si>
    <t>Custom Planters-Please contact</t>
  </si>
  <si>
    <t>Mono Lavender</t>
  </si>
  <si>
    <t>10" Pot</t>
  </si>
  <si>
    <t>Gerbera</t>
  </si>
  <si>
    <t>6 " Pot</t>
  </si>
  <si>
    <t>12 " Pot</t>
  </si>
  <si>
    <t>Crossandra Tropical Flame</t>
  </si>
  <si>
    <t>Ensente; Red Leaf Banana</t>
  </si>
  <si>
    <t>Ensente; Green Leaf Banana</t>
  </si>
  <si>
    <t>2 gallon pot</t>
  </si>
  <si>
    <t>Snake Plants - Sansevieria</t>
  </si>
  <si>
    <t>4" pot</t>
  </si>
  <si>
    <t>6" pot</t>
  </si>
  <si>
    <t>1 gal</t>
  </si>
  <si>
    <t xml:space="preserve">2 gal </t>
  </si>
  <si>
    <t>Varigated Ginger</t>
  </si>
  <si>
    <t>Dessert Rose</t>
  </si>
  <si>
    <t>6" Pot</t>
  </si>
  <si>
    <t>Bougainvillea</t>
  </si>
  <si>
    <t>8 " Pot</t>
  </si>
  <si>
    <t>Curry Leaf Plant</t>
  </si>
  <si>
    <t xml:space="preserve">Patio Plant-Tomato w/cage </t>
  </si>
  <si>
    <t>10" pot</t>
  </si>
  <si>
    <t>Patio Plant Pepper w/stick</t>
  </si>
  <si>
    <t>Bags &amp; Window Boxes</t>
  </si>
  <si>
    <t>Wall Bags Begonia, Petunia</t>
  </si>
  <si>
    <t>8 plugs/bag</t>
  </si>
  <si>
    <t>10plugs/bag</t>
  </si>
  <si>
    <t xml:space="preserve"> Mixed flowering annuals and vines</t>
  </si>
  <si>
    <t>24" Box</t>
  </si>
  <si>
    <t>30" Box</t>
  </si>
  <si>
    <t>Miscellaneous</t>
  </si>
  <si>
    <t>Holy Basil</t>
  </si>
  <si>
    <t>6 x 6 " Pot Flat</t>
  </si>
  <si>
    <t>Citronella; Mosquito Plant</t>
  </si>
  <si>
    <t>8 x 5.5 " Pot Flat</t>
  </si>
  <si>
    <t xml:space="preserve">Aloe Vera (Aloe barbadensis miller)                                                </t>
  </si>
  <si>
    <t>18 x 3.5"Pot Flat</t>
  </si>
  <si>
    <t>Kalanchoe (Mother of Thousand)</t>
  </si>
  <si>
    <t>Spider Plant  (Chlorophytum Comosum)</t>
  </si>
  <si>
    <t xml:space="preserve">Succulent - Assorted </t>
  </si>
  <si>
    <t>Total (Retail Price)</t>
  </si>
  <si>
    <r>
      <rPr>
        <rFont val="Arial"/>
        <color theme="1"/>
        <sz val="12.0"/>
      </rPr>
      <t xml:space="preserve">Annuals, Perennials, Trees, Shrubs &amp; Landscape </t>
    </r>
    <r>
      <rPr>
        <rFont val="Arial"/>
        <color theme="1"/>
        <sz val="14.0"/>
      </rPr>
      <t xml:space="preserve">          
Santhosh Kumar- Operations Manager </t>
    </r>
  </si>
  <si>
    <r>
      <rPr>
        <rFont val="Arial"/>
        <b/>
        <color rgb="FF000000"/>
        <sz val="12.0"/>
        <u/>
      </rPr>
      <t xml:space="preserve"> Wholesale</t>
    </r>
    <r>
      <rPr>
        <rFont val="Arial"/>
        <color rgb="FF000000"/>
        <sz val="10.0"/>
        <u/>
      </rPr>
      <t xml:space="preserve"> Total minimum order of $2000</t>
    </r>
  </si>
  <si>
    <r>
      <rPr>
        <rFont val="Arial"/>
        <b/>
        <color rgb="FF000000"/>
        <sz val="12.0"/>
        <u/>
      </rPr>
      <t>Bulk sale</t>
    </r>
    <r>
      <rPr>
        <rFont val="Arial"/>
        <color rgb="FF000000"/>
        <sz val="10.0"/>
        <u/>
      </rPr>
      <t xml:space="preserve"> Total minimum order of $1000</t>
    </r>
  </si>
  <si>
    <r>
      <rPr>
        <rFont val="Arial"/>
        <b/>
        <color rgb="FF000000"/>
        <sz val="12.0"/>
        <u/>
      </rPr>
      <t>Retail sale</t>
    </r>
    <r>
      <rPr>
        <rFont val="Arial"/>
        <color rgb="FF000000"/>
        <sz val="10.0"/>
        <u/>
      </rPr>
      <t xml:space="preserve"> Orders    less than $1000</t>
    </r>
  </si>
  <si>
    <r>
      <rPr>
        <rFont val="Arial"/>
        <b/>
        <color theme="1"/>
        <sz val="12.0"/>
      </rPr>
      <t xml:space="preserve"> Unit Price</t>
    </r>
    <r>
      <rPr>
        <rFont val="Arial"/>
        <color theme="1"/>
        <sz val="12.0"/>
      </rPr>
      <t xml:space="preserve"> (automatically adjected based on order total value)</t>
    </r>
  </si>
  <si>
    <t>Bedding Plants</t>
  </si>
  <si>
    <t>Ageratum Aloha Blue</t>
  </si>
  <si>
    <t>Alyssum Clear Crystal Lav Sh</t>
  </si>
  <si>
    <t>Alyssum Clear Crystal Purp Sh</t>
  </si>
  <si>
    <t>Alyssum Clear Crystal White</t>
  </si>
  <si>
    <t>Angelonia Serena Blue</t>
  </si>
  <si>
    <t xml:space="preserve">Angelonia Serena Mix </t>
  </si>
  <si>
    <t>Bacopa Blutopia</t>
  </si>
  <si>
    <t>Bacopa MegaCopa Plum</t>
  </si>
  <si>
    <t>Bacopa Snowtopia</t>
  </si>
  <si>
    <t>Beg Dragon Wing Red</t>
  </si>
  <si>
    <t>Beg Dragon Wing Red Brnz Lf</t>
  </si>
  <si>
    <t>Beg Whopper Red Bronze Leaf</t>
  </si>
  <si>
    <t>Beg Whopper Rose Bronze Leaf</t>
  </si>
  <si>
    <t>Beg Whopper White Green Leaf</t>
  </si>
  <si>
    <t>BegBOL Santa Cruz</t>
  </si>
  <si>
    <t>BegTUB Nonstop Appleblossom</t>
  </si>
  <si>
    <t>BegTUB Nonstop Fire</t>
  </si>
  <si>
    <t>BegTUB Nonstop Flame</t>
  </si>
  <si>
    <t>BegTUB Nonstop Joy Red</t>
  </si>
  <si>
    <t>BegTUB Nonstop Joy Rose Pcot</t>
  </si>
  <si>
    <t>BegTUB Nonstop Lemon</t>
  </si>
  <si>
    <t>BegTUB Nonstop Mocca Red Deep</t>
  </si>
  <si>
    <t>BegTUB Nonstop Peach Sh</t>
  </si>
  <si>
    <t>Bidens Goldilocks Rocks</t>
  </si>
  <si>
    <t>Bidens Sun Drop Comp Dbl Yel</t>
  </si>
  <si>
    <t>Bidens Sun Drop Comp</t>
  </si>
  <si>
    <t>Calib Bumble Bee Pink</t>
  </si>
  <si>
    <t>Calib Cabaret Blue Sky</t>
  </si>
  <si>
    <t>Calib Cabaret Lavender</t>
  </si>
  <si>
    <t>Calib Cabaret White Bright</t>
  </si>
  <si>
    <t>Calib Cha-Cha Blue Deep</t>
  </si>
  <si>
    <t>Calib Cha-Cha Tangerine</t>
  </si>
  <si>
    <t>Calib Conga Cherry</t>
  </si>
  <si>
    <t>Calib MinFams Evo Dbl Blue</t>
  </si>
  <si>
    <t>Calib MinFams Evo Dbl Yellow</t>
  </si>
  <si>
    <t xml:space="preserve">Calib Mini Famous Neo Blue Dark </t>
  </si>
  <si>
    <t xml:space="preserve">Calib Mini Famous Neo Double Yellow Deep </t>
  </si>
  <si>
    <t>Calib Mini Famous Uno Funtopia Pink - NEW</t>
  </si>
  <si>
    <t xml:space="preserve">Calib Mini Famous Uno Yellow </t>
  </si>
  <si>
    <t xml:space="preserve">Celosia Kimono Red </t>
  </si>
  <si>
    <t xml:space="preserve">Celosia Kimono Yellow </t>
  </si>
  <si>
    <t xml:space="preserve">Celosia New Look </t>
  </si>
  <si>
    <t xml:space="preserve">Dahlia Dahlietta Anna </t>
  </si>
  <si>
    <t xml:space="preserve">Dahlia Dahlietta Blanca </t>
  </si>
  <si>
    <t xml:space="preserve">Dahlia Dahlietta Candy </t>
  </si>
  <si>
    <t xml:space="preserve">Dahlia Dahlietta Emily </t>
  </si>
  <si>
    <t xml:space="preserve">Dahlia Dahlietta Julia </t>
  </si>
  <si>
    <t xml:space="preserve">Dahlia Dahlietta Louise </t>
  </si>
  <si>
    <t xml:space="preserve">Dahlia Dahlietta Patty </t>
  </si>
  <si>
    <t xml:space="preserve">Dahlia Dahlietta Paula </t>
  </si>
  <si>
    <t xml:space="preserve">Dahlia Dahlietta Tessy </t>
  </si>
  <si>
    <t>Dian Coronet Mix</t>
  </si>
  <si>
    <t>Dian Ideal Select Raspberry</t>
  </si>
  <si>
    <t>Dian Ideal Select Red</t>
  </si>
  <si>
    <t xml:space="preserve">Dichondra Silver Falls </t>
  </si>
  <si>
    <t>Dracaena</t>
  </si>
  <si>
    <t xml:space="preserve">Dusty Miller New Look </t>
  </si>
  <si>
    <t xml:space="preserve">Dusty Miller Silverdust </t>
  </si>
  <si>
    <t xml:space="preserve">Euphorbia Glitz </t>
  </si>
  <si>
    <t xml:space="preserve">Fuchsia Blue Eyes </t>
  </si>
  <si>
    <t xml:space="preserve">Fuchsia Dark Eyes </t>
  </si>
  <si>
    <t xml:space="preserve">Fuchsia Dollar Princess </t>
  </si>
  <si>
    <t xml:space="preserve">Fuchsia Marinka </t>
  </si>
  <si>
    <t xml:space="preserve">Geranium Ivy Cascade Lavender Mini </t>
  </si>
  <si>
    <t xml:space="preserve">Geranium Ivy Decora Pink </t>
  </si>
  <si>
    <t xml:space="preserve">Geranium Ivy Decora Red </t>
  </si>
  <si>
    <t xml:space="preserve">Geranium Ivy Glacier White </t>
  </si>
  <si>
    <t xml:space="preserve">Geranium Maverick Pink </t>
  </si>
  <si>
    <t xml:space="preserve">Geranium Maverick Red </t>
  </si>
  <si>
    <t xml:space="preserve">Geranium Maverick Rose </t>
  </si>
  <si>
    <t xml:space="preserve">Geranium Maverick Violet </t>
  </si>
  <si>
    <t xml:space="preserve">Geranium Maverick White </t>
  </si>
  <si>
    <t>GerSD Maverick Coral</t>
  </si>
  <si>
    <t>GerSD Maverick Orange</t>
  </si>
  <si>
    <t xml:space="preserve">Glechoma Hederacea Variegata </t>
  </si>
  <si>
    <t xml:space="preserve">Helichrysum Licorice Silverleaf </t>
  </si>
  <si>
    <t xml:space="preserve">Hypoestes Splash Select Red </t>
  </si>
  <si>
    <t xml:space="preserve">Hypoestes Splash Select Rose </t>
  </si>
  <si>
    <t>Hypoestes Splash Select White</t>
  </si>
  <si>
    <t>ImpaDB Fiesta Sparkler Chry</t>
  </si>
  <si>
    <t>ImpaDB Fiesta Sparkler Pk Hot</t>
  </si>
  <si>
    <t>ImpaDB Fiesta Stardust Purple</t>
  </si>
  <si>
    <t>ImpaDB Glimmer Burgundy</t>
  </si>
  <si>
    <t>ImpaDB Glimmer White</t>
  </si>
  <si>
    <t xml:space="preserve">Impatiens Beacon Bright Red </t>
  </si>
  <si>
    <t xml:space="preserve">Impatiens Beacon Coral </t>
  </si>
  <si>
    <t xml:space="preserve">Impatiens Beacon LipStick </t>
  </si>
  <si>
    <t xml:space="preserve">Impatiens Beacon Mix </t>
  </si>
  <si>
    <t xml:space="preserve">Impatiens Beacon Mix Pearl Island </t>
  </si>
  <si>
    <t xml:space="preserve">Impatiens Beacon Orange </t>
  </si>
  <si>
    <t xml:space="preserve">Impatiens Beacon Rose Shade </t>
  </si>
  <si>
    <t xml:space="preserve">Impatiens Beacon Salmon </t>
  </si>
  <si>
    <t xml:space="preserve">Impatiens Beacon Violet Shades </t>
  </si>
  <si>
    <t xml:space="preserve">Impatiens Beacon White </t>
  </si>
  <si>
    <t xml:space="preserve">Impatiens Imara Mix </t>
  </si>
  <si>
    <t xml:space="preserve">Impatiens Imara Orange </t>
  </si>
  <si>
    <t xml:space="preserve">Impatiens Imara Orange Star </t>
  </si>
  <si>
    <t xml:space="preserve">Impatiens Imara Pink </t>
  </si>
  <si>
    <t xml:space="preserve">Impatiens Imara Purple </t>
  </si>
  <si>
    <t xml:space="preserve">Impatiens Imara Red </t>
  </si>
  <si>
    <t xml:space="preserve">Impatiens Imara Red Star </t>
  </si>
  <si>
    <t xml:space="preserve">Impatiens Imara Rose </t>
  </si>
  <si>
    <t xml:space="preserve">Impatiens Imara White </t>
  </si>
  <si>
    <t>ImpatiensBeacon Coral</t>
  </si>
  <si>
    <t>ImpatiensBeacon Orange</t>
  </si>
  <si>
    <t>ImpatiensBeacon Rose</t>
  </si>
  <si>
    <t>ImpatiensBeacon Violet shade</t>
  </si>
  <si>
    <t xml:space="preserve">Ipomoea Bright Ideas Black </t>
  </si>
  <si>
    <t xml:space="preserve">Ipomoea Bright Ideas Lime </t>
  </si>
  <si>
    <t xml:space="preserve">Ipomoea Tricolor </t>
  </si>
  <si>
    <t xml:space="preserve">Ivy German </t>
  </si>
  <si>
    <t xml:space="preserve">Ivy Glacier </t>
  </si>
  <si>
    <t xml:space="preserve">Ivy Gold Child </t>
  </si>
  <si>
    <t xml:space="preserve">Ivy Ralf </t>
  </si>
  <si>
    <t>Lantana Ltl Lcky Pink Hot</t>
  </si>
  <si>
    <t>Lantana Lucky Pink</t>
  </si>
  <si>
    <t>Lantana Lucky Red</t>
  </si>
  <si>
    <t>Lantana Lucky Yellow</t>
  </si>
  <si>
    <t>Lantana PassionFruit</t>
  </si>
  <si>
    <t>Lobelia Regatta Midnight Blue</t>
  </si>
  <si>
    <t xml:space="preserve">Lobelia Regatta Midnight Blue </t>
  </si>
  <si>
    <t>Lobelia Regatta Rose</t>
  </si>
  <si>
    <t>Lobelia Regatta White</t>
  </si>
  <si>
    <t xml:space="preserve">Lobelia Regatta White </t>
  </si>
  <si>
    <t>Lobelia Riviera Blue Eyes</t>
  </si>
  <si>
    <t>Lobelia Riviera Blue Sky</t>
  </si>
  <si>
    <t>Lobelia Riviera Lilac</t>
  </si>
  <si>
    <t xml:space="preserve">Lobelia Riviera Marine Blue </t>
  </si>
  <si>
    <t xml:space="preserve">Lobularia Stream Purple </t>
  </si>
  <si>
    <t xml:space="preserve">Lobularia Stream White </t>
  </si>
  <si>
    <t xml:space="preserve">Lysimachia Golden Creeping Jenny </t>
  </si>
  <si>
    <t xml:space="preserve">Lysimachia Midnight Sun </t>
  </si>
  <si>
    <t xml:space="preserve">Lysimachia Variegated </t>
  </si>
  <si>
    <t>Muehlenbeckia complexa</t>
  </si>
  <si>
    <t xml:space="preserve">Osteospermum FlowerPower Comp Purple Red </t>
  </si>
  <si>
    <t xml:space="preserve">Osteospermum Zion Morning Sun </t>
  </si>
  <si>
    <t xml:space="preserve">Osteospermum Zion Pink Orbit </t>
  </si>
  <si>
    <t xml:space="preserve">Osteospermum Zion Red </t>
  </si>
  <si>
    <r>
      <rPr>
        <rFont val="Arial"/>
        <color theme="1"/>
        <sz val="14.0"/>
      </rPr>
      <t xml:space="preserve">Osteospermum Zion Violet Feather  - </t>
    </r>
    <r>
      <rPr>
        <rFont val="Arial"/>
        <b/>
        <color theme="1"/>
        <sz val="14.0"/>
      </rPr>
      <t>NEW</t>
    </r>
  </si>
  <si>
    <t xml:space="preserve">Petchoa Caliburst Yellow </t>
  </si>
  <si>
    <t>Petchoa EnViva Blue</t>
  </si>
  <si>
    <t>Petchoa EnViva Pink</t>
  </si>
  <si>
    <t>Petchoa EnViva Red</t>
  </si>
  <si>
    <t>Petchoa EnViva White</t>
  </si>
  <si>
    <t xml:space="preserve">Petchoa SuperCal Blue </t>
  </si>
  <si>
    <t xml:space="preserve">Petchoa Supercal Neon Rose </t>
  </si>
  <si>
    <t xml:space="preserve">Petchoa Supercal Pink </t>
  </si>
  <si>
    <t xml:space="preserve">Petchoa Supercal Prem Bordeaux </t>
  </si>
  <si>
    <t xml:space="preserve">Petchoa Supercal Prem Cinnamon </t>
  </si>
  <si>
    <t xml:space="preserve">Petchoa Supercal Prem Pearl White </t>
  </si>
  <si>
    <t xml:space="preserve">Petchoa SuperCal Prem Red Maple </t>
  </si>
  <si>
    <t xml:space="preserve">Petchoa Supercal Prem Sunray Pink </t>
  </si>
  <si>
    <t xml:space="preserve">Petchoa Supercal Prem Sunset Orange </t>
  </si>
  <si>
    <t xml:space="preserve">Petchoa Supercal Prem Yellow Sun </t>
  </si>
  <si>
    <t xml:space="preserve">Petunia E3 Wave Blue </t>
  </si>
  <si>
    <t xml:space="preserve">Petunia E3 Wave Pink </t>
  </si>
  <si>
    <t xml:space="preserve">Petunia E3 Wave Red </t>
  </si>
  <si>
    <t xml:space="preserve">Petunia E3 Wave Sky Blue </t>
  </si>
  <si>
    <t xml:space="preserve">Petunia E3 Wave White </t>
  </si>
  <si>
    <t xml:space="preserve">Petunia E3 Wave Yellow </t>
  </si>
  <si>
    <t xml:space="preserve">Petunia Easy Wave Burgundy Star </t>
  </si>
  <si>
    <t xml:space="preserve">Petunia Easy Wave Neon Rose </t>
  </si>
  <si>
    <t xml:space="preserve">Petunia Easy Wave Pink Passion </t>
  </si>
  <si>
    <t xml:space="preserve">Petunia Easy Wave Plum Vein </t>
  </si>
  <si>
    <t xml:space="preserve">Petunia Easy Wave Red </t>
  </si>
  <si>
    <t xml:space="preserve">Petunia Easy Wave Silver </t>
  </si>
  <si>
    <t xml:space="preserve">Petunia Easy Wave Violet </t>
  </si>
  <si>
    <t xml:space="preserve">Petunia Pretty Grand Purple </t>
  </si>
  <si>
    <t>PetVEG Littletunia Blue Vein</t>
  </si>
  <si>
    <t>PetVEG Littletunia Pink Splsh</t>
  </si>
  <si>
    <t>PetVEG Littletunia Wht Grace</t>
  </si>
  <si>
    <t>PetVEG Starlet Magenta Star</t>
  </si>
  <si>
    <t>Plectranthus coleoides Var</t>
  </si>
  <si>
    <t xml:space="preserve">Portulaca Happy Hour Mix </t>
  </si>
  <si>
    <t xml:space="preserve">Portulaca Happy Trails Mix </t>
  </si>
  <si>
    <t>Salvia far Victoria Blue</t>
  </si>
  <si>
    <t>Scaevola Blue Fan</t>
  </si>
  <si>
    <t>Scaevola Bondi White</t>
  </si>
  <si>
    <t>Scaevola Fairy Pink</t>
  </si>
  <si>
    <t>VerbeSD Obsesn Blue Eye</t>
  </si>
  <si>
    <t>VerbeSD Obsesn Burgundy Eye</t>
  </si>
  <si>
    <t>VerbeSD Obsesn Lilac</t>
  </si>
  <si>
    <t>VerbeSD Obsesn Pink</t>
  </si>
  <si>
    <t>VerbeSD Obsesn Red</t>
  </si>
  <si>
    <t>VerbeSD Obsesn White</t>
  </si>
  <si>
    <t>VerbeVEG Vanessa Cmp Bordeaux</t>
  </si>
  <si>
    <t>VerbeVEG Vanessa Cmp Neon Pik</t>
  </si>
  <si>
    <t>Vinca major Variegata</t>
  </si>
  <si>
    <t>Vinca minor Illumination2per</t>
  </si>
  <si>
    <t xml:space="preserve">Canna Cannova Bronze Orange </t>
  </si>
  <si>
    <t xml:space="preserve">Canna Cannova Bronze Scarlet </t>
  </si>
  <si>
    <t xml:space="preserve">Canna Cannova Mango </t>
  </si>
  <si>
    <t xml:space="preserve">Canna Cannova Red Golden Flame </t>
  </si>
  <si>
    <t xml:space="preserve">Canna Cannova Yellow </t>
  </si>
  <si>
    <t>Coleus ChargedUp Coleosaurus</t>
  </si>
  <si>
    <t>Coleus ChargedUp Electric Lme</t>
  </si>
  <si>
    <t>Coleus Ignite Heartbreaker</t>
  </si>
  <si>
    <t>Coleus Volcanica Frnch Quartr</t>
  </si>
  <si>
    <t>Coleus Volcanica Redhead</t>
  </si>
  <si>
    <t>Coleus Volcanica Solar Flare</t>
  </si>
  <si>
    <t>Coleus Volcanica Trusty Rusty</t>
  </si>
  <si>
    <t>Coleus Volcanica Vino</t>
  </si>
  <si>
    <t>Mandevilla Bella Pink Hot</t>
  </si>
  <si>
    <t>Mandevilla Sun Parasl Orig Pink</t>
  </si>
  <si>
    <t xml:space="preserve">Grass Juncus Blue Arrows </t>
  </si>
  <si>
    <t xml:space="preserve">Grass Juncus Blue Dart </t>
  </si>
  <si>
    <t xml:space="preserve">Grass Juncus Twisted Arrows </t>
  </si>
  <si>
    <t xml:space="preserve">Rudbeckia Indian Summer </t>
  </si>
  <si>
    <t xml:space="preserve">Rudbeckia Sunspot Yellow Bicolor </t>
  </si>
  <si>
    <t xml:space="preserve">Rudbeckia Toto Gold </t>
  </si>
  <si>
    <t>MarigoldAfrican African Bali Gold</t>
  </si>
  <si>
    <t>3O6 Flat</t>
  </si>
  <si>
    <t>MarigoldAfrican African Inca II Gold</t>
  </si>
  <si>
    <t>MarigoldAfrican Antigua Gold</t>
  </si>
  <si>
    <t>MarigoldAfrican Antigua Orange</t>
  </si>
  <si>
    <t>MarigoldAfrican Antigua Primrose</t>
  </si>
  <si>
    <t>MarigoldAfrican Discovery Orange</t>
  </si>
  <si>
    <t xml:space="preserve">
1728 Gore Road, London, ON N5W 5L5.                
 Call/Text: (519) 8601503 Email: info@vanluyk.com </t>
  </si>
  <si>
    <t xml:space="preserve">Annuals, Perennials, Trees, Shrubs &amp; Landscape 
Santhosh Kumar- Operations Manager </t>
  </si>
  <si>
    <t xml:space="preserve"> Wholesale               Total minimum order of $2000</t>
  </si>
  <si>
    <t>Bulk sale                                        Total minimum order of $1000</t>
  </si>
  <si>
    <t>Retail sale          Orders    less than $1000</t>
  </si>
  <si>
    <t xml:space="preserve"> Unit Price (adjected based on order total value)</t>
  </si>
  <si>
    <t>Vegetable Plants</t>
  </si>
  <si>
    <t>Tomatillo-Grande rio verde</t>
  </si>
  <si>
    <t>10X4 "Pot Flat</t>
  </si>
  <si>
    <t>Tomatillo-Super verde</t>
  </si>
  <si>
    <t>Tomato-Beefsteak</t>
  </si>
  <si>
    <t>Tomato-Better boy</t>
  </si>
  <si>
    <t>Tomato-Black krim</t>
  </si>
  <si>
    <t>Tomato-Black prince</t>
  </si>
  <si>
    <t>Tomato-Bonnybest</t>
  </si>
  <si>
    <t>Tomato-Brandywine pink</t>
  </si>
  <si>
    <t>Tomato-Bumblebee(C)</t>
  </si>
  <si>
    <t>Tomato-Fourth of July (tag -Early pick)</t>
  </si>
  <si>
    <t>Tomato-Ground cherry</t>
  </si>
  <si>
    <t>Tomato-Jubilee (low acid)</t>
  </si>
  <si>
    <t>Tomato-Napa grape(C)</t>
  </si>
  <si>
    <t>Tomato-Rapunzel</t>
  </si>
  <si>
    <t>Tomato-Roma</t>
  </si>
  <si>
    <t>Tomato-Sun sugar(C)</t>
  </si>
  <si>
    <t>Tomato-Tiny tim(C)</t>
  </si>
  <si>
    <t>Tomato-Sweet million (C)</t>
  </si>
  <si>
    <t>Tomato-Topsy tom</t>
  </si>
  <si>
    <t>Tomato-Indigo F1 Ruby</t>
  </si>
  <si>
    <t>Bitter Melon-Royal Extra-Light green</t>
  </si>
  <si>
    <t>Bitter Melon-Dark green-Indian</t>
  </si>
  <si>
    <t>Snakegourd-VJ Long TA2</t>
  </si>
  <si>
    <t>Luffa-Chinese Okra.</t>
  </si>
  <si>
    <t>Pepper-Hot-Pepper Jalapeno Gigante II</t>
  </si>
  <si>
    <t>Pepper-Hot-Cayenne Long Thin</t>
  </si>
  <si>
    <t>Pepper-Hot-Trinidad Scorpion</t>
  </si>
  <si>
    <t>Pepper-Hot-Pepper Caribbean Red Hot</t>
  </si>
  <si>
    <t>Pepper-Hot-Bhut Jolokia Red</t>
  </si>
  <si>
    <t>Pepper-Sweet-Sweet banana</t>
  </si>
  <si>
    <t>Pepper-sweet-Jungle Parrot</t>
  </si>
  <si>
    <t>Pepper-sweet-Gold Standard</t>
  </si>
  <si>
    <t>Pepper-sweet-Pepper Red Standard II</t>
  </si>
  <si>
    <t>Pepper-sweet-VF Pepper California Wonder</t>
  </si>
  <si>
    <t>Pepper-sweet-VF Pepper Golden Calif Wonde</t>
  </si>
  <si>
    <t>Pepper -sweet-Super Sheperd</t>
  </si>
  <si>
    <t>Pepper -sweet-Yellow Belle II</t>
  </si>
  <si>
    <t>Pepper -sweet-Super Red Pimento</t>
  </si>
  <si>
    <t>Celeriac-Rowena</t>
  </si>
  <si>
    <t>Celery-Amsterdam Leaf</t>
  </si>
  <si>
    <t>Celery-Herb Celery Peppermint stick</t>
  </si>
  <si>
    <t>Onion-Onion Ruby Red</t>
  </si>
  <si>
    <t>Leek-American flag</t>
  </si>
  <si>
    <t>Cucumber-Japanes Cucumber</t>
  </si>
  <si>
    <t>Cucumber-Fresh pickle</t>
  </si>
  <si>
    <t>Egg plant-Asian Delite</t>
  </si>
  <si>
    <t>Egg plant-EGGPLANT LOUISIANA LONG GREEN</t>
  </si>
  <si>
    <t>Egg plant-Early Midnight</t>
  </si>
  <si>
    <t>Endive-Broad Leaved Batavian Escarole</t>
  </si>
  <si>
    <t>Kale-Prizm Kale</t>
  </si>
  <si>
    <t>Kale-Portuguese kale</t>
  </si>
  <si>
    <t>Kale-Red russian</t>
  </si>
  <si>
    <t>Kale-Blue Ridge</t>
  </si>
  <si>
    <t>Lettuce-Buttercrunch</t>
  </si>
  <si>
    <t>Lettuce-Iceberg</t>
  </si>
  <si>
    <t>Lettuce-Red oak leaf</t>
  </si>
  <si>
    <t>Lettuce-Romaine</t>
  </si>
  <si>
    <t>Lettuce-Paris Island Cos-Romaine</t>
  </si>
  <si>
    <t>Lettuce-heatwave blend</t>
  </si>
  <si>
    <t>Pak choi-Pak Choi Toy Choy</t>
  </si>
  <si>
    <t>Brussel sprout-Jade Cross</t>
  </si>
  <si>
    <t>Herbs</t>
  </si>
  <si>
    <t>Basil</t>
  </si>
  <si>
    <t>Catnip</t>
  </si>
  <si>
    <t>Chives</t>
  </si>
  <si>
    <t>Cilantro</t>
  </si>
  <si>
    <t>Dill</t>
  </si>
  <si>
    <t>Lemon Balm</t>
  </si>
  <si>
    <t>Mint</t>
  </si>
  <si>
    <t>Oregano</t>
  </si>
  <si>
    <t>Parsley</t>
  </si>
  <si>
    <t>Rosemary</t>
  </si>
  <si>
    <t>Sage</t>
  </si>
  <si>
    <t>Sorrel</t>
  </si>
  <si>
    <t>Thyme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</si>
</sst>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&quot;$&quot;#,##0.00"/>
  </numFmts>
  <fonts count="22">
    <font>
      <sz val="11.0"/>
      <color theme="1"/>
      <name val="Calibri"/>
      <scheme val="minor"/>
    </font>
    <font>
      <b/>
      <sz val="18.0"/>
      <color theme="1"/>
      <name val="Arial"/>
    </font>
    <font>
      <sz val="14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12.0"/>
      <color theme="1"/>
      <name val="Arial"/>
    </font>
    <font/>
    <font>
      <sz val="11.0"/>
      <color theme="1"/>
      <name val="Arial"/>
    </font>
    <font>
      <sz val="10.0"/>
      <color theme="1"/>
      <name val="Arial"/>
    </font>
    <font>
      <b/>
      <i/>
      <u/>
      <sz val="20.0"/>
      <color rgb="FF080808"/>
      <name val="Arial"/>
    </font>
    <font>
      <u/>
      <sz val="12.0"/>
      <color theme="1"/>
      <name val="Arial"/>
    </font>
    <font>
      <u/>
      <sz val="12.0"/>
      <color rgb="FF000000"/>
      <name val="Arial"/>
    </font>
    <font>
      <u/>
      <sz val="12.0"/>
      <color rgb="FF000000"/>
      <name val="Arial"/>
    </font>
    <font>
      <sz val="12.0"/>
      <color theme="1"/>
      <name val="Arial"/>
    </font>
    <font>
      <b/>
      <i/>
      <u/>
      <sz val="14.0"/>
      <color theme="0"/>
      <name val="Arial"/>
    </font>
    <font>
      <u/>
      <sz val="12.0"/>
      <color theme="1"/>
      <name val="Arial"/>
    </font>
    <font>
      <u/>
      <sz val="12.0"/>
      <color theme="1"/>
      <name val="Arial"/>
    </font>
    <font>
      <sz val="12.0"/>
      <color rgb="FF070707"/>
      <name val="Arial"/>
    </font>
    <font>
      <b/>
      <sz val="14.0"/>
      <color rgb="FFFF0000"/>
      <name val="Arial"/>
    </font>
    <font>
      <sz val="14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C8C8C8"/>
        <bgColor rgb="FFC8C8C8"/>
      </patternFill>
    </fill>
    <fill>
      <patternFill patternType="solid">
        <fgColor rgb="FFFFFF00"/>
        <bgColor rgb="FFFFFF00"/>
      </patternFill>
    </fill>
  </fills>
  <borders count="20">
    <border/>
    <border>
      <left style="medium">
        <color rgb="FF00B050"/>
      </left>
      <right style="thin">
        <color rgb="FF000000"/>
      </right>
      <top style="medium">
        <color rgb="FF00B050"/>
      </top>
      <bottom style="thin">
        <color rgb="FF000000"/>
      </bottom>
    </border>
    <border>
      <left style="thin">
        <color rgb="FF000000"/>
      </left>
      <top style="medium">
        <color rgb="FF00B050"/>
      </top>
      <bottom style="thin">
        <color rgb="FF000000"/>
      </bottom>
    </border>
    <border>
      <left style="thin">
        <color rgb="FF000000"/>
      </left>
      <right style="medium">
        <color rgb="FF00B050"/>
      </right>
      <top style="medium">
        <color rgb="FF00B050"/>
      </top>
    </border>
    <border>
      <left style="medium">
        <color rgb="FF00B05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B05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B050"/>
      </right>
    </border>
    <border>
      <left style="medium">
        <color rgb="FF00B050"/>
      </left>
    </border>
    <border>
      <left style="medium">
        <color rgb="FF00B050"/>
      </left>
      <right style="thin">
        <color rgb="FF000000"/>
      </right>
      <top style="thin">
        <color rgb="FF000000"/>
      </top>
      <bottom style="medium">
        <color rgb="FF00B05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top"/>
    </xf>
    <xf borderId="2" fillId="0" fontId="2" numFmtId="0" xfId="0" applyAlignment="1" applyBorder="1" applyFont="1">
      <alignment shrinkToFit="0" vertical="center" wrapText="1"/>
    </xf>
    <xf borderId="3" fillId="0" fontId="2" numFmtId="164" xfId="0" applyAlignment="1" applyBorder="1" applyFont="1" applyNumberFormat="1">
      <alignment shrinkToFit="0" vertical="top" wrapText="1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6" fillId="0" fontId="3" numFmtId="0" xfId="0" applyBorder="1" applyFont="1"/>
    <xf borderId="4" fillId="0" fontId="4" numFmtId="0" xfId="0" applyBorder="1" applyFont="1"/>
    <xf borderId="5" fillId="0" fontId="4" numFmtId="165" xfId="0" applyBorder="1" applyFont="1" applyNumberFormat="1"/>
    <xf borderId="6" fillId="0" fontId="4" numFmtId="0" xfId="0" applyBorder="1" applyFont="1"/>
    <xf borderId="7" fillId="0" fontId="4" numFmtId="165" xfId="0" applyBorder="1" applyFont="1" applyNumberFormat="1"/>
    <xf borderId="8" fillId="0" fontId="4" numFmtId="0" xfId="0" applyBorder="1" applyFont="1"/>
    <xf borderId="9" fillId="0" fontId="4" numFmtId="0" xfId="0" applyBorder="1" applyFont="1"/>
    <xf borderId="0" fillId="0" fontId="4" numFmtId="165" xfId="0" applyFont="1" applyNumberFormat="1"/>
    <xf borderId="4" fillId="2" fontId="5" numFmtId="0" xfId="0" applyAlignment="1" applyBorder="1" applyFill="1" applyFont="1">
      <alignment horizontal="center"/>
    </xf>
    <xf borderId="7" fillId="2" fontId="4" numFmtId="0" xfId="0" applyBorder="1" applyFont="1"/>
    <xf borderId="4" fillId="2" fontId="5" numFmtId="0" xfId="0" applyBorder="1" applyFont="1"/>
    <xf borderId="4" fillId="2" fontId="5" numFmtId="0" xfId="0" applyAlignment="1" applyBorder="1" applyFont="1">
      <alignment shrinkToFit="0" wrapText="1"/>
    </xf>
    <xf borderId="10" fillId="2" fontId="5" numFmtId="0" xfId="0" applyAlignment="1" applyBorder="1" applyFont="1">
      <alignment vertical="center"/>
    </xf>
    <xf borderId="11" fillId="2" fontId="4" numFmtId="0" xfId="0" applyBorder="1" applyFont="1"/>
    <xf borderId="12" fillId="0" fontId="4" numFmtId="0" xfId="0" applyBorder="1" applyFont="1"/>
    <xf borderId="7" fillId="0" fontId="1" numFmtId="0" xfId="0" applyAlignment="1" applyBorder="1" applyFont="1">
      <alignment horizontal="left" vertical="top"/>
    </xf>
    <xf borderId="5" fillId="0" fontId="2" numFmtId="0" xfId="0" applyAlignment="1" applyBorder="1" applyFont="1">
      <alignment shrinkToFit="0" vertical="center" wrapText="1"/>
    </xf>
    <xf borderId="13" fillId="0" fontId="6" numFmtId="0" xfId="0" applyBorder="1" applyFont="1"/>
    <xf borderId="14" fillId="0" fontId="6" numFmtId="0" xfId="0" applyBorder="1" applyFont="1"/>
    <xf borderId="0" fillId="0" fontId="7" numFmtId="0" xfId="0" applyFont="1"/>
    <xf borderId="5" fillId="0" fontId="2" numFmtId="164" xfId="0" applyAlignment="1" applyBorder="1" applyFont="1" applyNumberFormat="1">
      <alignment shrinkToFit="0" vertical="top" wrapText="1"/>
    </xf>
    <xf borderId="7" fillId="0" fontId="8" numFmtId="0" xfId="0" applyAlignment="1" applyBorder="1" applyFont="1">
      <alignment vertical="top"/>
    </xf>
    <xf borderId="7" fillId="0" fontId="9" numFmtId="0" xfId="0" applyAlignment="1" applyBorder="1" applyFont="1">
      <alignment horizontal="center" shrinkToFit="0" wrapText="1"/>
    </xf>
    <xf borderId="7" fillId="0" fontId="10" numFmtId="0" xfId="0" applyAlignment="1" applyBorder="1" applyFont="1">
      <alignment shrinkToFit="0" wrapText="1"/>
    </xf>
    <xf borderId="7" fillId="0" fontId="11" numFmtId="2" xfId="0" applyAlignment="1" applyBorder="1" applyFont="1" applyNumberFormat="1">
      <alignment horizontal="center" shrinkToFit="0" wrapText="1"/>
    </xf>
    <xf borderId="7" fillId="0" fontId="12" numFmtId="2" xfId="0" applyAlignment="1" applyBorder="1" applyFont="1" applyNumberFormat="1">
      <alignment shrinkToFit="0" wrapText="1"/>
    </xf>
    <xf borderId="7" fillId="0" fontId="8" numFmtId="164" xfId="0" applyAlignment="1" applyBorder="1" applyFont="1" applyNumberFormat="1">
      <alignment shrinkToFit="0" wrapText="1"/>
    </xf>
    <xf borderId="15" fillId="0" fontId="8" numFmtId="4" xfId="0" applyAlignment="1" applyBorder="1" applyFont="1" applyNumberFormat="1">
      <alignment shrinkToFit="0" wrapText="1"/>
    </xf>
    <xf borderId="15" fillId="0" fontId="13" numFmtId="2" xfId="0" applyAlignment="1" applyBorder="1" applyFont="1" applyNumberFormat="1">
      <alignment shrinkToFit="0" wrapText="1"/>
    </xf>
    <xf borderId="16" fillId="3" fontId="14" numFmtId="0" xfId="0" applyAlignment="1" applyBorder="1" applyFill="1" applyFont="1">
      <alignment horizontal="center" shrinkToFit="0" wrapText="1"/>
    </xf>
    <xf borderId="16" fillId="3" fontId="15" numFmtId="0" xfId="0" applyAlignment="1" applyBorder="1" applyFont="1">
      <alignment shrinkToFit="0" wrapText="1"/>
    </xf>
    <xf borderId="16" fillId="3" fontId="16" numFmtId="2" xfId="0" applyAlignment="1" applyBorder="1" applyFont="1" applyNumberFormat="1">
      <alignment horizontal="center" shrinkToFit="0" wrapText="1"/>
    </xf>
    <xf borderId="16" fillId="3" fontId="8" numFmtId="164" xfId="0" applyAlignment="1" applyBorder="1" applyFont="1" applyNumberFormat="1">
      <alignment shrinkToFit="0" wrapText="1"/>
    </xf>
    <xf borderId="16" fillId="3" fontId="8" numFmtId="4" xfId="0" applyAlignment="1" applyBorder="1" applyFont="1" applyNumberFormat="1">
      <alignment shrinkToFit="0" wrapText="1"/>
    </xf>
    <xf borderId="16" fillId="3" fontId="13" numFmtId="2" xfId="0" applyAlignment="1" applyBorder="1" applyFont="1" applyNumberFormat="1">
      <alignment shrinkToFit="0" wrapText="1"/>
    </xf>
    <xf borderId="17" fillId="3" fontId="13" numFmtId="2" xfId="0" applyAlignment="1" applyBorder="1" applyFont="1" applyNumberFormat="1">
      <alignment shrinkToFit="0" wrapText="1"/>
    </xf>
    <xf borderId="7" fillId="4" fontId="2" numFmtId="0" xfId="0" applyAlignment="1" applyBorder="1" applyFill="1" applyFont="1">
      <alignment horizontal="left" shrinkToFit="0" wrapText="1"/>
    </xf>
    <xf borderId="7" fillId="4" fontId="13" numFmtId="0" xfId="0" applyAlignment="1" applyBorder="1" applyFont="1">
      <alignment shrinkToFit="0" wrapText="1"/>
    </xf>
    <xf borderId="7" fillId="4" fontId="7" numFmtId="165" xfId="0" applyAlignment="1" applyBorder="1" applyFont="1" applyNumberFormat="1">
      <alignment horizontal="center" shrinkToFit="0" wrapText="1"/>
    </xf>
    <xf borderId="7" fillId="4" fontId="7" numFmtId="165" xfId="0" applyAlignment="1" applyBorder="1" applyFont="1" applyNumberFormat="1">
      <alignment horizontal="right"/>
    </xf>
    <xf borderId="7" fillId="4" fontId="7" numFmtId="165" xfId="0" applyAlignment="1" applyBorder="1" applyFont="1" applyNumberFormat="1">
      <alignment horizontal="center"/>
    </xf>
    <xf borderId="7" fillId="4" fontId="5" numFmtId="1" xfId="0" applyAlignment="1" applyBorder="1" applyFont="1" applyNumberFormat="1">
      <alignment readingOrder="0"/>
    </xf>
    <xf borderId="7" fillId="4" fontId="5" numFmtId="1" xfId="0" applyBorder="1" applyFont="1" applyNumberFormat="1"/>
    <xf borderId="16" fillId="4" fontId="7" numFmtId="165" xfId="0" applyBorder="1" applyFont="1" applyNumberFormat="1"/>
    <xf borderId="7" fillId="0" fontId="2" numFmtId="0" xfId="0" applyAlignment="1" applyBorder="1" applyFont="1">
      <alignment horizontal="left" shrinkToFit="0" wrapText="1"/>
    </xf>
    <xf borderId="7" fillId="0" fontId="17" numFmtId="0" xfId="0" applyAlignment="1" applyBorder="1" applyFont="1">
      <alignment horizontal="left" shrinkToFit="0" wrapText="1"/>
    </xf>
    <xf borderId="7" fillId="0" fontId="7" numFmtId="165" xfId="0" applyAlignment="1" applyBorder="1" applyFont="1" applyNumberFormat="1">
      <alignment horizontal="center" shrinkToFit="0" wrapText="1"/>
    </xf>
    <xf borderId="7" fillId="0" fontId="7" numFmtId="165" xfId="0" applyAlignment="1" applyBorder="1" applyFont="1" applyNumberFormat="1">
      <alignment horizontal="right"/>
    </xf>
    <xf borderId="7" fillId="0" fontId="7" numFmtId="165" xfId="0" applyAlignment="1" applyBorder="1" applyFont="1" applyNumberFormat="1">
      <alignment horizontal="center"/>
    </xf>
    <xf borderId="7" fillId="0" fontId="5" numFmtId="1" xfId="0" applyBorder="1" applyFont="1" applyNumberFormat="1"/>
    <xf borderId="0" fillId="0" fontId="7" numFmtId="165" xfId="0" applyFont="1" applyNumberFormat="1"/>
    <xf borderId="7" fillId="5" fontId="2" numFmtId="0" xfId="0" applyAlignment="1" applyBorder="1" applyFill="1" applyFont="1">
      <alignment horizontal="left" shrinkToFit="0" wrapText="1"/>
    </xf>
    <xf borderId="7" fillId="5" fontId="13" numFmtId="0" xfId="0" applyAlignment="1" applyBorder="1" applyFont="1">
      <alignment shrinkToFit="0" wrapText="1"/>
    </xf>
    <xf borderId="7" fillId="5" fontId="7" numFmtId="165" xfId="0" applyAlignment="1" applyBorder="1" applyFont="1" applyNumberFormat="1">
      <alignment horizontal="center" shrinkToFit="0" wrapText="1"/>
    </xf>
    <xf borderId="7" fillId="5" fontId="7" numFmtId="165" xfId="0" applyAlignment="1" applyBorder="1" applyFont="1" applyNumberFormat="1">
      <alignment horizontal="right"/>
    </xf>
    <xf borderId="7" fillId="5" fontId="7" numFmtId="165" xfId="0" applyAlignment="1" applyBorder="1" applyFont="1" applyNumberFormat="1">
      <alignment horizontal="center"/>
    </xf>
    <xf borderId="7" fillId="5" fontId="5" numFmtId="1" xfId="0" applyBorder="1" applyFont="1" applyNumberFormat="1"/>
    <xf borderId="16" fillId="5" fontId="7" numFmtId="165" xfId="0" applyBorder="1" applyFont="1" applyNumberFormat="1"/>
    <xf borderId="18" fillId="0" fontId="18" numFmtId="0" xfId="0" applyAlignment="1" applyBorder="1" applyFont="1">
      <alignment horizontal="left"/>
    </xf>
    <xf borderId="7" fillId="0" fontId="18" numFmtId="0" xfId="0" applyAlignment="1" applyBorder="1" applyFont="1">
      <alignment horizontal="left"/>
    </xf>
    <xf borderId="7" fillId="0" fontId="18" numFmtId="165" xfId="0" applyAlignment="1" applyBorder="1" applyFont="1" applyNumberFormat="1">
      <alignment horizontal="left"/>
    </xf>
    <xf borderId="5" fillId="0" fontId="8" numFmtId="165" xfId="0" applyBorder="1" applyFont="1" applyNumberFormat="1"/>
    <xf borderId="7" fillId="0" fontId="8" numFmtId="165" xfId="0" applyBorder="1" applyFont="1" applyNumberFormat="1"/>
    <xf borderId="7" fillId="0" fontId="13" numFmtId="165" xfId="0" applyBorder="1" applyFont="1" applyNumberFormat="1"/>
    <xf borderId="14" fillId="0" fontId="8" numFmtId="0" xfId="0" applyBorder="1" applyFont="1"/>
    <xf borderId="7" fillId="0" fontId="5" numFmtId="1" xfId="0" applyAlignment="1" applyBorder="1" applyFont="1" applyNumberFormat="1">
      <alignment readingOrder="0"/>
    </xf>
    <xf borderId="5" fillId="0" fontId="19" numFmtId="164" xfId="0" applyAlignment="1" applyBorder="1" applyFont="1" applyNumberFormat="1">
      <alignment shrinkToFit="0" vertical="top" wrapText="1"/>
    </xf>
    <xf borderId="5" fillId="0" fontId="8" numFmtId="0" xfId="0" applyAlignment="1" applyBorder="1" applyFont="1">
      <alignment vertical="top"/>
    </xf>
    <xf borderId="0" fillId="0" fontId="20" numFmtId="0" xfId="0" applyAlignment="1" applyFont="1">
      <alignment vertical="top"/>
    </xf>
    <xf borderId="0" fillId="0" fontId="20" numFmtId="0" xfId="0" applyFont="1"/>
    <xf borderId="0" fillId="0" fontId="4" numFmtId="0" xfId="0" applyFont="1"/>
    <xf borderId="19" fillId="0" fontId="13" numFmtId="2" xfId="0" applyAlignment="1" applyBorder="1" applyFont="1" applyNumberFormat="1">
      <alignment shrinkToFit="0" wrapText="1"/>
    </xf>
    <xf borderId="0" fillId="0" fontId="21" numFmtId="0" xfId="0" applyAlignment="1" applyFont="1">
      <alignment vertical="center"/>
    </xf>
    <xf borderId="0" fillId="0" fontId="8" numFmtId="0" xfId="0" applyFont="1"/>
    <xf borderId="0" fillId="0" fontId="2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19050</xdr:rowOff>
    </xdr:from>
    <xdr:ext cx="3790950" cy="1047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0</xdr:row>
      <xdr:rowOff>114300</xdr:rowOff>
    </xdr:from>
    <xdr:ext cx="1781175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542925</xdr:colOff>
      <xdr:row>0</xdr:row>
      <xdr:rowOff>104775</xdr:rowOff>
    </xdr:from>
    <xdr:ext cx="1781175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114300</xdr:rowOff>
    </xdr:from>
    <xdr:ext cx="1781175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1" width="60.14"/>
    <col customWidth="1" min="2" max="2" width="33.86"/>
    <col customWidth="1" min="3" max="3" width="59.71"/>
    <col customWidth="1" min="4" max="6" width="14.43"/>
  </cols>
  <sheetData>
    <row r="1" ht="102.0" customHeight="1">
      <c r="A1" s="1" t="s">
        <v>0</v>
      </c>
      <c r="B1" s="2" t="s">
        <v>1</v>
      </c>
      <c r="C1" s="3" t="s">
        <v>2</v>
      </c>
    </row>
    <row r="2" ht="14.25" customHeight="1">
      <c r="A2" s="4" t="s">
        <v>3</v>
      </c>
      <c r="B2" s="5" t="s">
        <v>4</v>
      </c>
      <c r="C2" s="6" t="s">
        <v>5</v>
      </c>
    </row>
    <row r="3" ht="14.25" customHeight="1">
      <c r="A3" s="7" t="s">
        <v>6</v>
      </c>
      <c r="B3" s="8">
        <f>'Hang Baskets-Planters'!$I$61</f>
        <v>0</v>
      </c>
      <c r="C3" s="6" t="s">
        <v>7</v>
      </c>
    </row>
    <row r="4" ht="14.25" customHeight="1">
      <c r="A4" s="7" t="s">
        <v>8</v>
      </c>
      <c r="B4" s="8">
        <f>'Bedding-Plants'!$I$220</f>
        <v>0</v>
      </c>
      <c r="C4" s="9"/>
    </row>
    <row r="5" ht="14.25" customHeight="1">
      <c r="A5" s="7" t="s">
        <v>9</v>
      </c>
      <c r="B5" s="8">
        <f>'Vegetables-Herbs'!$I$79</f>
        <v>0</v>
      </c>
      <c r="C5" s="9"/>
    </row>
    <row r="6" ht="14.25" customHeight="1">
      <c r="A6" s="7" t="s">
        <v>10</v>
      </c>
      <c r="B6" s="8">
        <f>SUM(B3:B5)</f>
        <v>0</v>
      </c>
      <c r="C6" s="9"/>
    </row>
    <row r="7" ht="14.25" customHeight="1">
      <c r="A7" s="7" t="s">
        <v>11</v>
      </c>
      <c r="B7" s="8"/>
      <c r="C7" s="9"/>
    </row>
    <row r="8" ht="14.25" customHeight="1">
      <c r="A8" s="7" t="s">
        <v>12</v>
      </c>
      <c r="B8" s="10"/>
      <c r="C8" s="11"/>
    </row>
    <row r="9" ht="14.25" customHeight="1">
      <c r="A9" s="7" t="s">
        <v>13</v>
      </c>
      <c r="B9" s="8">
        <f>SUM('Hang Baskets-Planters'!$I$62,'Bedding-Plants'!$I$221,'Vegetables-Herbs'!$I$80)</f>
        <v>0</v>
      </c>
      <c r="C9" s="9"/>
    </row>
    <row r="10" ht="14.25" customHeight="1">
      <c r="A10" s="12" t="s">
        <v>14</v>
      </c>
      <c r="B10" s="13"/>
      <c r="C10" s="9"/>
    </row>
    <row r="11" ht="14.25" customHeight="1">
      <c r="A11" s="14" t="s">
        <v>15</v>
      </c>
      <c r="B11" s="15"/>
      <c r="C11" s="9"/>
    </row>
    <row r="12" ht="14.25" customHeight="1">
      <c r="A12" s="16" t="s">
        <v>16</v>
      </c>
      <c r="B12" s="15"/>
      <c r="C12" s="9"/>
    </row>
    <row r="13" ht="14.25" customHeight="1">
      <c r="A13" s="16" t="s">
        <v>17</v>
      </c>
      <c r="B13" s="15"/>
      <c r="C13" s="9"/>
    </row>
    <row r="14" ht="14.25" customHeight="1">
      <c r="A14" s="16" t="s">
        <v>18</v>
      </c>
      <c r="B14" s="15"/>
      <c r="C14" s="9"/>
    </row>
    <row r="15" ht="14.25" customHeight="1">
      <c r="A15" s="17" t="s">
        <v>19</v>
      </c>
      <c r="B15" s="15"/>
      <c r="C15" s="9"/>
    </row>
    <row r="16" ht="27.0" customHeight="1">
      <c r="A16" s="17" t="s">
        <v>20</v>
      </c>
      <c r="B16" s="15"/>
      <c r="C16" s="9"/>
    </row>
    <row r="17" ht="14.25" customHeight="1">
      <c r="A17" s="16" t="s">
        <v>21</v>
      </c>
      <c r="B17" s="15"/>
      <c r="C17" s="9"/>
    </row>
    <row r="18" ht="27.75" customHeight="1">
      <c r="A18" s="18" t="s">
        <v>22</v>
      </c>
      <c r="B18" s="19"/>
      <c r="C18" s="2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41.14"/>
    <col customWidth="1" min="2" max="2" width="14.86"/>
    <col customWidth="1" min="3" max="3" width="12.71"/>
    <col customWidth="1" min="4" max="4" width="13.14"/>
    <col customWidth="1" min="5" max="5" width="12.43"/>
    <col customWidth="1" min="6" max="7" width="10.14"/>
    <col customWidth="1" min="8" max="8" width="17.43"/>
    <col customWidth="1" min="9" max="9" width="17.86"/>
    <col customWidth="1" min="10" max="10" width="14.57"/>
  </cols>
  <sheetData>
    <row r="1" ht="70.5" customHeight="1">
      <c r="A1" s="21" t="s">
        <v>0</v>
      </c>
      <c r="B1" s="22" t="s">
        <v>23</v>
      </c>
      <c r="C1" s="23"/>
      <c r="D1" s="23"/>
      <c r="E1" s="24"/>
      <c r="F1" s="25"/>
      <c r="G1" s="26" t="s">
        <v>24</v>
      </c>
      <c r="H1" s="23"/>
      <c r="I1" s="24"/>
      <c r="J1" s="27"/>
    </row>
    <row r="2" ht="78.0" customHeight="1">
      <c r="A2" s="28" t="s">
        <v>25</v>
      </c>
      <c r="B2" s="29" t="s">
        <v>26</v>
      </c>
      <c r="C2" s="30" t="s">
        <v>27</v>
      </c>
      <c r="D2" s="30" t="s">
        <v>28</v>
      </c>
      <c r="E2" s="31" t="s">
        <v>29</v>
      </c>
      <c r="F2" s="32" t="s">
        <v>30</v>
      </c>
      <c r="G2" s="33" t="s">
        <v>31</v>
      </c>
      <c r="H2" s="34" t="s">
        <v>32</v>
      </c>
      <c r="I2" s="34" t="s">
        <v>33</v>
      </c>
      <c r="J2" s="34" t="s">
        <v>34</v>
      </c>
    </row>
    <row r="3" ht="23.25" customHeight="1">
      <c r="A3" s="35" t="s">
        <v>35</v>
      </c>
      <c r="B3" s="36"/>
      <c r="C3" s="37"/>
      <c r="D3" s="37"/>
      <c r="E3" s="37"/>
      <c r="F3" s="38"/>
      <c r="G3" s="39"/>
      <c r="H3" s="40"/>
      <c r="I3" s="40"/>
      <c r="J3" s="41"/>
    </row>
    <row r="4" ht="15.75" customHeight="1">
      <c r="A4" s="42" t="s">
        <v>36</v>
      </c>
      <c r="B4" s="43" t="s">
        <v>37</v>
      </c>
      <c r="C4" s="44">
        <v>18.0</v>
      </c>
      <c r="D4" s="45">
        <f t="shared" ref="D4:D7" si="1">E4*70%</f>
        <v>25.116</v>
      </c>
      <c r="E4" s="46">
        <v>35.88</v>
      </c>
      <c r="F4" s="47">
        <v>0.0</v>
      </c>
      <c r="G4" s="48">
        <f t="shared" ref="G4:G7" si="2">F4</f>
        <v>0</v>
      </c>
      <c r="H4" s="49">
        <f>CHOOSE(1+('Purchase Order'!$B$9&gt;=1000) +('Purchase Order'!$B$9&gt;=2000), E4,D4,C4)</f>
        <v>35.88</v>
      </c>
      <c r="I4" s="49">
        <f t="shared" ref="I4:I7" si="3">F4*H4</f>
        <v>0</v>
      </c>
      <c r="J4" s="49">
        <f t="shared" ref="J4:J7" si="4">E4*F4</f>
        <v>0</v>
      </c>
    </row>
    <row r="5" ht="15.75" customHeight="1">
      <c r="A5" s="50" t="s">
        <v>38</v>
      </c>
      <c r="B5" s="51" t="s">
        <v>39</v>
      </c>
      <c r="C5" s="52">
        <f t="shared" ref="C5:C6" si="5">E5*50%</f>
        <v>11.495</v>
      </c>
      <c r="D5" s="53">
        <f t="shared" si="1"/>
        <v>16.093</v>
      </c>
      <c r="E5" s="54">
        <v>22.99</v>
      </c>
      <c r="F5" s="55">
        <v>0.0</v>
      </c>
      <c r="G5" s="55">
        <f t="shared" si="2"/>
        <v>0</v>
      </c>
      <c r="H5" s="56">
        <f>CHOOSE(1+('Purchase Order'!$B$9&gt;=1000) +('Purchase Order'!$B$9&gt;=2000), E5,D5,C5)</f>
        <v>22.99</v>
      </c>
      <c r="I5" s="56">
        <f t="shared" si="3"/>
        <v>0</v>
      </c>
      <c r="J5" s="56">
        <f t="shared" si="4"/>
        <v>0</v>
      </c>
    </row>
    <row r="6" ht="15.75" customHeight="1">
      <c r="A6" s="42" t="s">
        <v>40</v>
      </c>
      <c r="B6" s="43" t="s">
        <v>41</v>
      </c>
      <c r="C6" s="44">
        <f t="shared" si="5"/>
        <v>8.495</v>
      </c>
      <c r="D6" s="45">
        <f t="shared" si="1"/>
        <v>11.893</v>
      </c>
      <c r="E6" s="46">
        <v>16.99</v>
      </c>
      <c r="F6" s="48">
        <v>0.0</v>
      </c>
      <c r="G6" s="48">
        <f t="shared" si="2"/>
        <v>0</v>
      </c>
      <c r="H6" s="49">
        <f>CHOOSE(1+('Purchase Order'!$B$9&gt;=1000) +('Purchase Order'!$B$9&gt;=2000), E6,D6,C6)</f>
        <v>16.99</v>
      </c>
      <c r="I6" s="49">
        <f t="shared" si="3"/>
        <v>0</v>
      </c>
      <c r="J6" s="49">
        <f t="shared" si="4"/>
        <v>0</v>
      </c>
    </row>
    <row r="7" ht="15.75" customHeight="1">
      <c r="A7" s="50" t="s">
        <v>40</v>
      </c>
      <c r="B7" s="51" t="s">
        <v>42</v>
      </c>
      <c r="C7" s="52">
        <v>10.0</v>
      </c>
      <c r="D7" s="53">
        <f t="shared" si="1"/>
        <v>13.993</v>
      </c>
      <c r="E7" s="54">
        <v>19.99</v>
      </c>
      <c r="F7" s="55">
        <v>0.0</v>
      </c>
      <c r="G7" s="55">
        <f t="shared" si="2"/>
        <v>0</v>
      </c>
      <c r="H7" s="56">
        <f>CHOOSE(1+('Purchase Order'!$B$9&gt;=1000) +('Purchase Order'!$B$9&gt;=2000), E7,D7,C7)</f>
        <v>19.99</v>
      </c>
      <c r="I7" s="56">
        <f t="shared" si="3"/>
        <v>0</v>
      </c>
      <c r="J7" s="56">
        <f t="shared" si="4"/>
        <v>0</v>
      </c>
    </row>
    <row r="8" ht="23.25" customHeight="1">
      <c r="A8" s="35" t="s">
        <v>43</v>
      </c>
      <c r="B8" s="36"/>
      <c r="C8" s="37"/>
      <c r="D8" s="37"/>
      <c r="E8" s="37"/>
      <c r="F8" s="38"/>
      <c r="G8" s="39"/>
      <c r="H8" s="40"/>
      <c r="I8" s="40"/>
      <c r="J8" s="41"/>
    </row>
    <row r="9" ht="15.75" customHeight="1">
      <c r="A9" s="42" t="s">
        <v>44</v>
      </c>
      <c r="B9" s="43" t="s">
        <v>39</v>
      </c>
      <c r="C9" s="44">
        <f t="shared" ref="C9:C25" si="6">E9*50%</f>
        <v>11.495</v>
      </c>
      <c r="D9" s="45">
        <f t="shared" ref="D9:D25" si="7">E9*70%</f>
        <v>16.093</v>
      </c>
      <c r="E9" s="46">
        <v>22.99</v>
      </c>
      <c r="F9" s="48">
        <v>0.0</v>
      </c>
      <c r="G9" s="48">
        <f t="shared" ref="G9:G25" si="8">F9</f>
        <v>0</v>
      </c>
      <c r="H9" s="49">
        <f>CHOOSE(1+('Purchase Order'!$B$9&gt;=1000) +('Purchase Order'!$B$9&gt;=2000), E9,D9,C9)</f>
        <v>22.99</v>
      </c>
      <c r="I9" s="49">
        <f t="shared" ref="I9:I25" si="9">F9*H9</f>
        <v>0</v>
      </c>
      <c r="J9" s="49">
        <f t="shared" ref="J9:J25" si="10">E9*F9</f>
        <v>0</v>
      </c>
    </row>
    <row r="10" ht="15.75" customHeight="1">
      <c r="A10" s="50" t="s">
        <v>45</v>
      </c>
      <c r="B10" s="51" t="s">
        <v>39</v>
      </c>
      <c r="C10" s="52">
        <f t="shared" si="6"/>
        <v>11.495</v>
      </c>
      <c r="D10" s="53">
        <f t="shared" si="7"/>
        <v>16.093</v>
      </c>
      <c r="E10" s="54">
        <v>22.99</v>
      </c>
      <c r="F10" s="55">
        <v>0.0</v>
      </c>
      <c r="G10" s="55">
        <f t="shared" si="8"/>
        <v>0</v>
      </c>
      <c r="H10" s="56">
        <f>CHOOSE(1+('Purchase Order'!$B$9&gt;=1000) +('Purchase Order'!$B$9&gt;=2000), E10,D10,C10)</f>
        <v>22.99</v>
      </c>
      <c r="I10" s="56">
        <f t="shared" si="9"/>
        <v>0</v>
      </c>
      <c r="J10" s="56">
        <f t="shared" si="10"/>
        <v>0</v>
      </c>
    </row>
    <row r="11" ht="15.75" customHeight="1">
      <c r="A11" s="42" t="s">
        <v>46</v>
      </c>
      <c r="B11" s="43" t="s">
        <v>39</v>
      </c>
      <c r="C11" s="44">
        <f t="shared" si="6"/>
        <v>11.495</v>
      </c>
      <c r="D11" s="45">
        <f t="shared" si="7"/>
        <v>16.093</v>
      </c>
      <c r="E11" s="46">
        <v>22.99</v>
      </c>
      <c r="F11" s="48">
        <v>0.0</v>
      </c>
      <c r="G11" s="48">
        <f t="shared" si="8"/>
        <v>0</v>
      </c>
      <c r="H11" s="49">
        <f>CHOOSE(1+('Purchase Order'!$B$9&gt;=1000) +('Purchase Order'!$B$9&gt;=2000), E11,D11,C11)</f>
        <v>22.99</v>
      </c>
      <c r="I11" s="49">
        <f t="shared" si="9"/>
        <v>0</v>
      </c>
      <c r="J11" s="49">
        <f t="shared" si="10"/>
        <v>0</v>
      </c>
    </row>
    <row r="12" ht="15.75" customHeight="1">
      <c r="A12" s="50" t="s">
        <v>47</v>
      </c>
      <c r="B12" s="51" t="s">
        <v>39</v>
      </c>
      <c r="C12" s="52">
        <f t="shared" si="6"/>
        <v>11.495</v>
      </c>
      <c r="D12" s="53">
        <f t="shared" si="7"/>
        <v>16.093</v>
      </c>
      <c r="E12" s="54">
        <v>22.99</v>
      </c>
      <c r="F12" s="55">
        <v>0.0</v>
      </c>
      <c r="G12" s="55">
        <f t="shared" si="8"/>
        <v>0</v>
      </c>
      <c r="H12" s="56">
        <f>CHOOSE(1+('Purchase Order'!$B$9&gt;=1000) +('Purchase Order'!$B$9&gt;=2000), E12,D12,C12)</f>
        <v>22.99</v>
      </c>
      <c r="I12" s="56">
        <f t="shared" si="9"/>
        <v>0</v>
      </c>
      <c r="J12" s="56">
        <f t="shared" si="10"/>
        <v>0</v>
      </c>
    </row>
    <row r="13" ht="15.75" customHeight="1">
      <c r="A13" s="42" t="s">
        <v>48</v>
      </c>
      <c r="B13" s="43" t="s">
        <v>39</v>
      </c>
      <c r="C13" s="44">
        <f t="shared" si="6"/>
        <v>11.495</v>
      </c>
      <c r="D13" s="45">
        <f t="shared" si="7"/>
        <v>16.093</v>
      </c>
      <c r="E13" s="46">
        <v>22.99</v>
      </c>
      <c r="F13" s="48">
        <v>0.0</v>
      </c>
      <c r="G13" s="48">
        <f t="shared" si="8"/>
        <v>0</v>
      </c>
      <c r="H13" s="49">
        <f>CHOOSE(1+('Purchase Order'!$B$9&gt;=1000) +('Purchase Order'!$B$9&gt;=2000), E13,D13,C13)</f>
        <v>22.99</v>
      </c>
      <c r="I13" s="49">
        <f t="shared" si="9"/>
        <v>0</v>
      </c>
      <c r="J13" s="49">
        <f t="shared" si="10"/>
        <v>0</v>
      </c>
    </row>
    <row r="14" ht="15.75" customHeight="1">
      <c r="A14" s="50" t="s">
        <v>49</v>
      </c>
      <c r="B14" s="51" t="s">
        <v>39</v>
      </c>
      <c r="C14" s="52">
        <f t="shared" si="6"/>
        <v>11.495</v>
      </c>
      <c r="D14" s="53">
        <f t="shared" si="7"/>
        <v>16.093</v>
      </c>
      <c r="E14" s="54">
        <v>22.99</v>
      </c>
      <c r="F14" s="55">
        <v>0.0</v>
      </c>
      <c r="G14" s="55">
        <f t="shared" si="8"/>
        <v>0</v>
      </c>
      <c r="H14" s="56">
        <f>CHOOSE(1+('Purchase Order'!$B$9&gt;=1000) +('Purchase Order'!$B$9&gt;=2000), E14,D14,C14)</f>
        <v>22.99</v>
      </c>
      <c r="I14" s="56">
        <f t="shared" si="9"/>
        <v>0</v>
      </c>
      <c r="J14" s="56">
        <f t="shared" si="10"/>
        <v>0</v>
      </c>
    </row>
    <row r="15" ht="15.75" customHeight="1">
      <c r="A15" s="42" t="s">
        <v>50</v>
      </c>
      <c r="B15" s="43" t="s">
        <v>39</v>
      </c>
      <c r="C15" s="44">
        <f t="shared" si="6"/>
        <v>11.495</v>
      </c>
      <c r="D15" s="45">
        <f t="shared" si="7"/>
        <v>16.093</v>
      </c>
      <c r="E15" s="46">
        <v>22.99</v>
      </c>
      <c r="F15" s="48">
        <v>0.0</v>
      </c>
      <c r="G15" s="48">
        <f t="shared" si="8"/>
        <v>0</v>
      </c>
      <c r="H15" s="49">
        <f>CHOOSE(1+('Purchase Order'!$B$9&gt;=1000) +('Purchase Order'!$B$9&gt;=2000), E15,D15,C15)</f>
        <v>22.99</v>
      </c>
      <c r="I15" s="49">
        <f t="shared" si="9"/>
        <v>0</v>
      </c>
      <c r="J15" s="49">
        <f t="shared" si="10"/>
        <v>0</v>
      </c>
    </row>
    <row r="16" ht="15.75" customHeight="1">
      <c r="A16" s="50" t="s">
        <v>51</v>
      </c>
      <c r="B16" s="51" t="s">
        <v>39</v>
      </c>
      <c r="C16" s="52">
        <f t="shared" si="6"/>
        <v>11.495</v>
      </c>
      <c r="D16" s="53">
        <f t="shared" si="7"/>
        <v>16.093</v>
      </c>
      <c r="E16" s="54">
        <v>22.99</v>
      </c>
      <c r="F16" s="55">
        <v>0.0</v>
      </c>
      <c r="G16" s="55">
        <f t="shared" si="8"/>
        <v>0</v>
      </c>
      <c r="H16" s="56">
        <f>CHOOSE(1+('Purchase Order'!$B$9&gt;=1000) +('Purchase Order'!$B$9&gt;=2000), E16,D16,C16)</f>
        <v>22.99</v>
      </c>
      <c r="I16" s="56">
        <f t="shared" si="9"/>
        <v>0</v>
      </c>
      <c r="J16" s="56">
        <f t="shared" si="10"/>
        <v>0</v>
      </c>
    </row>
    <row r="17" ht="15.75" customHeight="1">
      <c r="A17" s="42" t="s">
        <v>52</v>
      </c>
      <c r="B17" s="43" t="s">
        <v>39</v>
      </c>
      <c r="C17" s="44">
        <f t="shared" si="6"/>
        <v>11.495</v>
      </c>
      <c r="D17" s="45">
        <f t="shared" si="7"/>
        <v>16.093</v>
      </c>
      <c r="E17" s="46">
        <v>22.99</v>
      </c>
      <c r="F17" s="48">
        <v>0.0</v>
      </c>
      <c r="G17" s="48">
        <f t="shared" si="8"/>
        <v>0</v>
      </c>
      <c r="H17" s="49">
        <f>CHOOSE(1+('Purchase Order'!$B$9&gt;=1000) +('Purchase Order'!$B$9&gt;=2000), E17,D17,C17)</f>
        <v>22.99</v>
      </c>
      <c r="I17" s="49">
        <f t="shared" si="9"/>
        <v>0</v>
      </c>
      <c r="J17" s="49">
        <f t="shared" si="10"/>
        <v>0</v>
      </c>
    </row>
    <row r="18" ht="15.75" customHeight="1">
      <c r="A18" s="50" t="s">
        <v>53</v>
      </c>
      <c r="B18" s="51" t="s">
        <v>39</v>
      </c>
      <c r="C18" s="52">
        <f t="shared" si="6"/>
        <v>11.495</v>
      </c>
      <c r="D18" s="53">
        <f t="shared" si="7"/>
        <v>16.093</v>
      </c>
      <c r="E18" s="54">
        <v>22.99</v>
      </c>
      <c r="F18" s="55">
        <v>0.0</v>
      </c>
      <c r="G18" s="55">
        <f t="shared" si="8"/>
        <v>0</v>
      </c>
      <c r="H18" s="56">
        <f>CHOOSE(1+('Purchase Order'!$B$9&gt;=1000) +('Purchase Order'!$B$9&gt;=2000), E18,D18,C18)</f>
        <v>22.99</v>
      </c>
      <c r="I18" s="56">
        <f t="shared" si="9"/>
        <v>0</v>
      </c>
      <c r="J18" s="56">
        <f t="shared" si="10"/>
        <v>0</v>
      </c>
    </row>
    <row r="19" ht="15.75" customHeight="1">
      <c r="A19" s="42" t="s">
        <v>54</v>
      </c>
      <c r="B19" s="43" t="s">
        <v>39</v>
      </c>
      <c r="C19" s="44">
        <f t="shared" si="6"/>
        <v>11.495</v>
      </c>
      <c r="D19" s="45">
        <f t="shared" si="7"/>
        <v>16.093</v>
      </c>
      <c r="E19" s="46">
        <v>22.99</v>
      </c>
      <c r="F19" s="48">
        <v>0.0</v>
      </c>
      <c r="G19" s="48">
        <f t="shared" si="8"/>
        <v>0</v>
      </c>
      <c r="H19" s="49">
        <f>CHOOSE(1+('Purchase Order'!$B$9&gt;=1000) +('Purchase Order'!$B$9&gt;=2000), E19,D19,C19)</f>
        <v>22.99</v>
      </c>
      <c r="I19" s="49">
        <f t="shared" si="9"/>
        <v>0</v>
      </c>
      <c r="J19" s="49">
        <f t="shared" si="10"/>
        <v>0</v>
      </c>
    </row>
    <row r="20" ht="15.75" customHeight="1">
      <c r="A20" s="50" t="s">
        <v>55</v>
      </c>
      <c r="B20" s="51" t="s">
        <v>39</v>
      </c>
      <c r="C20" s="52">
        <f t="shared" si="6"/>
        <v>11.495</v>
      </c>
      <c r="D20" s="53">
        <f t="shared" si="7"/>
        <v>16.093</v>
      </c>
      <c r="E20" s="54">
        <v>22.99</v>
      </c>
      <c r="F20" s="55">
        <v>0.0</v>
      </c>
      <c r="G20" s="55">
        <f t="shared" si="8"/>
        <v>0</v>
      </c>
      <c r="H20" s="56">
        <f>CHOOSE(1+('Purchase Order'!$B$9&gt;=1000) +('Purchase Order'!$B$9&gt;=2000), E20,D20,C20)</f>
        <v>22.99</v>
      </c>
      <c r="I20" s="56">
        <f t="shared" si="9"/>
        <v>0</v>
      </c>
      <c r="J20" s="56">
        <f t="shared" si="10"/>
        <v>0</v>
      </c>
    </row>
    <row r="21" ht="15.75" customHeight="1">
      <c r="A21" s="42" t="s">
        <v>56</v>
      </c>
      <c r="B21" s="43" t="s">
        <v>57</v>
      </c>
      <c r="C21" s="44">
        <f t="shared" si="6"/>
        <v>14.995</v>
      </c>
      <c r="D21" s="45">
        <f t="shared" si="7"/>
        <v>20.993</v>
      </c>
      <c r="E21" s="46">
        <v>29.99</v>
      </c>
      <c r="F21" s="48">
        <v>0.0</v>
      </c>
      <c r="G21" s="48">
        <f t="shared" si="8"/>
        <v>0</v>
      </c>
      <c r="H21" s="49">
        <f>CHOOSE(1+('Purchase Order'!$B$9&gt;=1000) +('Purchase Order'!$B$9&gt;=2000), E21,D21,C21)</f>
        <v>29.99</v>
      </c>
      <c r="I21" s="49">
        <f t="shared" si="9"/>
        <v>0</v>
      </c>
      <c r="J21" s="49">
        <f t="shared" si="10"/>
        <v>0</v>
      </c>
    </row>
    <row r="22" ht="15.75" customHeight="1">
      <c r="A22" s="50" t="s">
        <v>58</v>
      </c>
      <c r="B22" s="51" t="s">
        <v>39</v>
      </c>
      <c r="C22" s="52">
        <f t="shared" si="6"/>
        <v>11.495</v>
      </c>
      <c r="D22" s="53">
        <f t="shared" si="7"/>
        <v>16.093</v>
      </c>
      <c r="E22" s="54">
        <v>22.99</v>
      </c>
      <c r="F22" s="55">
        <v>0.0</v>
      </c>
      <c r="G22" s="55">
        <f t="shared" si="8"/>
        <v>0</v>
      </c>
      <c r="H22" s="56">
        <f>CHOOSE(1+('Purchase Order'!$B$9&gt;=1000) +('Purchase Order'!$B$9&gt;=2000), E22,D22,C22)</f>
        <v>22.99</v>
      </c>
      <c r="I22" s="56">
        <f t="shared" si="9"/>
        <v>0</v>
      </c>
      <c r="J22" s="56">
        <f t="shared" si="10"/>
        <v>0</v>
      </c>
    </row>
    <row r="23" ht="15.75" customHeight="1">
      <c r="A23" s="42" t="s">
        <v>59</v>
      </c>
      <c r="B23" s="43" t="s">
        <v>39</v>
      </c>
      <c r="C23" s="44">
        <f t="shared" si="6"/>
        <v>11.495</v>
      </c>
      <c r="D23" s="45">
        <f t="shared" si="7"/>
        <v>16.093</v>
      </c>
      <c r="E23" s="46">
        <v>22.99</v>
      </c>
      <c r="F23" s="48">
        <v>0.0</v>
      </c>
      <c r="G23" s="48">
        <f t="shared" si="8"/>
        <v>0</v>
      </c>
      <c r="H23" s="49">
        <f>CHOOSE(1+('Purchase Order'!$B$9&gt;=1000) +('Purchase Order'!$B$9&gt;=2000), E23,D23,C23)</f>
        <v>22.99</v>
      </c>
      <c r="I23" s="49">
        <f t="shared" si="9"/>
        <v>0</v>
      </c>
      <c r="J23" s="49">
        <f t="shared" si="10"/>
        <v>0</v>
      </c>
    </row>
    <row r="24" ht="15.75" customHeight="1">
      <c r="A24" s="50" t="s">
        <v>60</v>
      </c>
      <c r="B24" s="51" t="s">
        <v>61</v>
      </c>
      <c r="C24" s="52">
        <f t="shared" si="6"/>
        <v>9.995</v>
      </c>
      <c r="D24" s="53">
        <f t="shared" si="7"/>
        <v>13.993</v>
      </c>
      <c r="E24" s="54">
        <v>19.99</v>
      </c>
      <c r="F24" s="55">
        <v>0.0</v>
      </c>
      <c r="G24" s="55">
        <f t="shared" si="8"/>
        <v>0</v>
      </c>
      <c r="H24" s="56">
        <f>CHOOSE(1+('Purchase Order'!$B$9&gt;=1000) +('Purchase Order'!$B$9&gt;=2000), E24,D24,C24)</f>
        <v>19.99</v>
      </c>
      <c r="I24" s="56">
        <f t="shared" si="9"/>
        <v>0</v>
      </c>
      <c r="J24" s="56">
        <f t="shared" si="10"/>
        <v>0</v>
      </c>
    </row>
    <row r="25" ht="15.75" customHeight="1">
      <c r="A25" s="42" t="s">
        <v>62</v>
      </c>
      <c r="B25" s="43" t="s">
        <v>39</v>
      </c>
      <c r="C25" s="44">
        <f t="shared" si="6"/>
        <v>12.495</v>
      </c>
      <c r="D25" s="45">
        <f t="shared" si="7"/>
        <v>17.493</v>
      </c>
      <c r="E25" s="46">
        <v>24.99</v>
      </c>
      <c r="F25" s="48">
        <v>0.0</v>
      </c>
      <c r="G25" s="48">
        <f t="shared" si="8"/>
        <v>0</v>
      </c>
      <c r="H25" s="49">
        <f>CHOOSE(1+('Purchase Order'!$B$9&gt;=1000) +('Purchase Order'!$B$9&gt;=2000), E25,D25,C25)</f>
        <v>24.99</v>
      </c>
      <c r="I25" s="49">
        <f t="shared" si="9"/>
        <v>0</v>
      </c>
      <c r="J25" s="49">
        <f t="shared" si="10"/>
        <v>0</v>
      </c>
    </row>
    <row r="26" ht="23.25" customHeight="1">
      <c r="A26" s="35" t="s">
        <v>63</v>
      </c>
      <c r="B26" s="36"/>
      <c r="C26" s="37"/>
      <c r="D26" s="37"/>
      <c r="E26" s="37"/>
      <c r="F26" s="38"/>
      <c r="G26" s="39"/>
      <c r="H26" s="40" t="str">
        <f>CHOOSE(1+('Purchase Order'!$B$9&gt;=1000) +('Purchase Order'!$B$9&gt;=2000), E26,D26,C26)</f>
        <v/>
      </c>
      <c r="I26" s="40"/>
      <c r="J26" s="41"/>
    </row>
    <row r="27" ht="15.75" customHeight="1">
      <c r="A27" s="50" t="s">
        <v>64</v>
      </c>
      <c r="B27" s="51" t="s">
        <v>65</v>
      </c>
      <c r="C27" s="52">
        <v>13.0</v>
      </c>
      <c r="D27" s="53">
        <f t="shared" ref="D27:D31" si="11">E27*70%</f>
        <v>20.993</v>
      </c>
      <c r="E27" s="54">
        <v>29.99</v>
      </c>
      <c r="F27" s="55">
        <v>0.0</v>
      </c>
      <c r="G27" s="55">
        <f t="shared" ref="G27:G35" si="12">F27</f>
        <v>0</v>
      </c>
      <c r="H27" s="56">
        <f>CHOOSE(1+('Purchase Order'!$B$9&gt;=1000) +('Purchase Order'!$B$9&gt;=2000), E27,D27,C27)</f>
        <v>29.99</v>
      </c>
      <c r="I27" s="56">
        <f t="shared" ref="I27:I35" si="13">F27*H27</f>
        <v>0</v>
      </c>
      <c r="J27" s="56">
        <f t="shared" ref="J27:J36" si="14">E27*F27</f>
        <v>0</v>
      </c>
    </row>
    <row r="28" ht="15.75" customHeight="1">
      <c r="A28" s="42" t="s">
        <v>64</v>
      </c>
      <c r="B28" s="43" t="s">
        <v>42</v>
      </c>
      <c r="C28" s="44">
        <v>17.0</v>
      </c>
      <c r="D28" s="45">
        <f t="shared" si="11"/>
        <v>27.993</v>
      </c>
      <c r="E28" s="46">
        <v>39.99</v>
      </c>
      <c r="F28" s="48">
        <v>0.0</v>
      </c>
      <c r="G28" s="48">
        <f t="shared" si="12"/>
        <v>0</v>
      </c>
      <c r="H28" s="49">
        <f>CHOOSE(1+('Purchase Order'!$B$9&gt;=1000) +('Purchase Order'!$B$9&gt;=2000), E28,D28,C28)</f>
        <v>39.99</v>
      </c>
      <c r="I28" s="49">
        <f t="shared" si="13"/>
        <v>0</v>
      </c>
      <c r="J28" s="49">
        <f t="shared" si="14"/>
        <v>0</v>
      </c>
    </row>
    <row r="29" ht="15.75" customHeight="1">
      <c r="A29" s="50" t="s">
        <v>64</v>
      </c>
      <c r="B29" s="51" t="s">
        <v>66</v>
      </c>
      <c r="C29" s="52">
        <v>23.0</v>
      </c>
      <c r="D29" s="53">
        <f t="shared" si="11"/>
        <v>41.993</v>
      </c>
      <c r="E29" s="54">
        <v>59.99</v>
      </c>
      <c r="F29" s="55">
        <v>0.0</v>
      </c>
      <c r="G29" s="55">
        <f t="shared" si="12"/>
        <v>0</v>
      </c>
      <c r="H29" s="56">
        <f>CHOOSE(1+('Purchase Order'!$B$9&gt;=1000) +('Purchase Order'!$B$9&gt;=2000), E29,D29,C29)</f>
        <v>59.99</v>
      </c>
      <c r="I29" s="56">
        <f t="shared" si="13"/>
        <v>0</v>
      </c>
      <c r="J29" s="56">
        <f t="shared" si="14"/>
        <v>0</v>
      </c>
    </row>
    <row r="30" ht="15.75" customHeight="1">
      <c r="A30" s="42" t="s">
        <v>67</v>
      </c>
      <c r="B30" s="43" t="s">
        <v>68</v>
      </c>
      <c r="C30" s="44">
        <v>33.0</v>
      </c>
      <c r="D30" s="45">
        <f t="shared" si="11"/>
        <v>48.993</v>
      </c>
      <c r="E30" s="46">
        <v>69.99</v>
      </c>
      <c r="F30" s="48">
        <v>0.0</v>
      </c>
      <c r="G30" s="48">
        <f t="shared" si="12"/>
        <v>0</v>
      </c>
      <c r="H30" s="49">
        <f>CHOOSE(1+('Purchase Order'!$B$9&gt;=1000) +('Purchase Order'!$B$9&gt;=2000), E30,D30,C30)</f>
        <v>69.99</v>
      </c>
      <c r="I30" s="49">
        <f t="shared" si="13"/>
        <v>0</v>
      </c>
      <c r="J30" s="49">
        <f t="shared" si="14"/>
        <v>0</v>
      </c>
    </row>
    <row r="31" ht="15.75" customHeight="1">
      <c r="A31" s="50" t="s">
        <v>67</v>
      </c>
      <c r="B31" s="51" t="s">
        <v>69</v>
      </c>
      <c r="C31" s="52">
        <v>50.0</v>
      </c>
      <c r="D31" s="53">
        <f t="shared" si="11"/>
        <v>62.993</v>
      </c>
      <c r="E31" s="54">
        <v>89.99</v>
      </c>
      <c r="F31" s="55">
        <v>0.0</v>
      </c>
      <c r="G31" s="55">
        <f t="shared" si="12"/>
        <v>0</v>
      </c>
      <c r="H31" s="56">
        <f>CHOOSE(1+('Purchase Order'!$B$9&gt;=1000) +('Purchase Order'!$B$9&gt;=2000), E31,D31,C31)</f>
        <v>89.99</v>
      </c>
      <c r="I31" s="56">
        <f t="shared" si="13"/>
        <v>0</v>
      </c>
      <c r="J31" s="56">
        <f t="shared" si="14"/>
        <v>0</v>
      </c>
    </row>
    <row r="32" ht="15.75" customHeight="1">
      <c r="A32" s="57" t="s">
        <v>70</v>
      </c>
      <c r="B32" s="58"/>
      <c r="C32" s="59"/>
      <c r="D32" s="60"/>
      <c r="E32" s="61"/>
      <c r="F32" s="62">
        <v>0.0</v>
      </c>
      <c r="G32" s="62">
        <f t="shared" si="12"/>
        <v>0</v>
      </c>
      <c r="H32" s="63" t="str">
        <f>CHOOSE(1+('Purchase Order'!$B$9&gt;=1000) +('Purchase Order'!$B$9&gt;=2000), E32,D32,C32)</f>
        <v/>
      </c>
      <c r="I32" s="63">
        <f t="shared" si="13"/>
        <v>0</v>
      </c>
      <c r="J32" s="63">
        <f t="shared" si="14"/>
        <v>0</v>
      </c>
    </row>
    <row r="33" ht="15.75" customHeight="1">
      <c r="A33" s="50" t="s">
        <v>71</v>
      </c>
      <c r="B33" s="51" t="s">
        <v>72</v>
      </c>
      <c r="C33" s="52">
        <f t="shared" ref="C33:C37" si="15">E33*50%</f>
        <v>12.495</v>
      </c>
      <c r="D33" s="53">
        <f t="shared" ref="D33:D38" si="16">E33*70%</f>
        <v>17.493</v>
      </c>
      <c r="E33" s="54">
        <v>24.99</v>
      </c>
      <c r="F33" s="55">
        <v>0.0</v>
      </c>
      <c r="G33" s="55">
        <f t="shared" si="12"/>
        <v>0</v>
      </c>
      <c r="H33" s="56">
        <f>CHOOSE(1+('Purchase Order'!$B$9&gt;=1000) +('Purchase Order'!$B$9&gt;=2000), E33,D33,C33)</f>
        <v>24.99</v>
      </c>
      <c r="I33" s="56">
        <f t="shared" si="13"/>
        <v>0</v>
      </c>
      <c r="J33" s="56">
        <f t="shared" si="14"/>
        <v>0</v>
      </c>
    </row>
    <row r="34" ht="15.75" customHeight="1">
      <c r="A34" s="42" t="s">
        <v>73</v>
      </c>
      <c r="B34" s="43" t="s">
        <v>74</v>
      </c>
      <c r="C34" s="44">
        <f t="shared" si="15"/>
        <v>4.995</v>
      </c>
      <c r="D34" s="45">
        <f t="shared" si="16"/>
        <v>6.993</v>
      </c>
      <c r="E34" s="46">
        <v>9.99</v>
      </c>
      <c r="F34" s="48">
        <v>0.0</v>
      </c>
      <c r="G34" s="48">
        <f t="shared" si="12"/>
        <v>0</v>
      </c>
      <c r="H34" s="49">
        <f>CHOOSE(1+('Purchase Order'!$B$9&gt;=1000) +('Purchase Order'!$B$9&gt;=2000), E34,D34,C34)</f>
        <v>9.99</v>
      </c>
      <c r="I34" s="49">
        <f t="shared" si="13"/>
        <v>0</v>
      </c>
      <c r="J34" s="49">
        <f t="shared" si="14"/>
        <v>0</v>
      </c>
    </row>
    <row r="35" ht="15.75" customHeight="1">
      <c r="A35" s="50" t="s">
        <v>73</v>
      </c>
      <c r="B35" s="51" t="s">
        <v>75</v>
      </c>
      <c r="C35" s="52">
        <f t="shared" si="15"/>
        <v>14.995</v>
      </c>
      <c r="D35" s="53">
        <f t="shared" si="16"/>
        <v>20.993</v>
      </c>
      <c r="E35" s="54">
        <v>29.99</v>
      </c>
      <c r="F35" s="55">
        <v>0.0</v>
      </c>
      <c r="G35" s="55">
        <f t="shared" si="12"/>
        <v>0</v>
      </c>
      <c r="H35" s="56">
        <f>CHOOSE(1+('Purchase Order'!$B$9&gt;=1000) +('Purchase Order'!$B$9&gt;=2000), E35,D35,C35)</f>
        <v>29.99</v>
      </c>
      <c r="I35" s="56">
        <f t="shared" si="13"/>
        <v>0</v>
      </c>
      <c r="J35" s="56">
        <f t="shared" si="14"/>
        <v>0</v>
      </c>
    </row>
    <row r="36" ht="15.75" customHeight="1">
      <c r="A36" s="42" t="s">
        <v>76</v>
      </c>
      <c r="B36" s="43" t="s">
        <v>74</v>
      </c>
      <c r="C36" s="44">
        <f t="shared" si="15"/>
        <v>4.995</v>
      </c>
      <c r="D36" s="45">
        <f t="shared" si="16"/>
        <v>6.993</v>
      </c>
      <c r="E36" s="46">
        <v>9.99</v>
      </c>
      <c r="F36" s="48"/>
      <c r="G36" s="48"/>
      <c r="H36" s="49"/>
      <c r="I36" s="49"/>
      <c r="J36" s="49">
        <f t="shared" si="14"/>
        <v>0</v>
      </c>
    </row>
    <row r="37" ht="15.75" customHeight="1">
      <c r="A37" s="50" t="s">
        <v>77</v>
      </c>
      <c r="B37" s="51" t="s">
        <v>42</v>
      </c>
      <c r="C37" s="52">
        <f t="shared" si="15"/>
        <v>29.995</v>
      </c>
      <c r="D37" s="53">
        <f t="shared" si="16"/>
        <v>41.993</v>
      </c>
      <c r="E37" s="54">
        <v>59.99</v>
      </c>
      <c r="F37" s="55"/>
      <c r="G37" s="55"/>
      <c r="H37" s="56"/>
      <c r="I37" s="56"/>
      <c r="J37" s="56"/>
    </row>
    <row r="38" ht="15.75" customHeight="1">
      <c r="A38" s="42" t="s">
        <v>78</v>
      </c>
      <c r="B38" s="43" t="s">
        <v>79</v>
      </c>
      <c r="C38" s="44">
        <v>25.0</v>
      </c>
      <c r="D38" s="45">
        <f t="shared" si="16"/>
        <v>34.993</v>
      </c>
      <c r="E38" s="46">
        <v>49.99</v>
      </c>
      <c r="F38" s="48">
        <v>0.0</v>
      </c>
      <c r="G38" s="48">
        <f t="shared" ref="G38:G59" si="17">F38</f>
        <v>0</v>
      </c>
      <c r="H38" s="49">
        <f>CHOOSE(1+('Purchase Order'!$B$9&gt;=1000) +('Purchase Order'!$B$9&gt;=2000), E38,D38,C38)</f>
        <v>49.99</v>
      </c>
      <c r="I38" s="49">
        <f t="shared" ref="I38:I48" si="18">F38*H38</f>
        <v>0</v>
      </c>
      <c r="J38" s="49">
        <f t="shared" ref="J38:J48" si="19">E38*F38</f>
        <v>0</v>
      </c>
    </row>
    <row r="39" ht="15.75" customHeight="1">
      <c r="A39" s="50" t="s">
        <v>80</v>
      </c>
      <c r="B39" s="51" t="s">
        <v>81</v>
      </c>
      <c r="C39" s="52">
        <v>4.0</v>
      </c>
      <c r="D39" s="53">
        <v>5.6</v>
      </c>
      <c r="E39" s="54">
        <v>7.99</v>
      </c>
      <c r="F39" s="55">
        <v>0.0</v>
      </c>
      <c r="G39" s="55">
        <f t="shared" si="17"/>
        <v>0</v>
      </c>
      <c r="H39" s="56">
        <f>CHOOSE(1+('Purchase Order'!$B$9&gt;=1000) +('Purchase Order'!$B$9&gt;=2000), E39,D39,C39)</f>
        <v>7.99</v>
      </c>
      <c r="I39" s="56">
        <f t="shared" si="18"/>
        <v>0</v>
      </c>
      <c r="J39" s="56">
        <f t="shared" si="19"/>
        <v>0</v>
      </c>
    </row>
    <row r="40" ht="15.75" customHeight="1">
      <c r="A40" s="42" t="s">
        <v>80</v>
      </c>
      <c r="B40" s="43" t="s">
        <v>82</v>
      </c>
      <c r="C40" s="44">
        <v>15.0</v>
      </c>
      <c r="D40" s="45">
        <v>17.0</v>
      </c>
      <c r="E40" s="46">
        <v>19.99</v>
      </c>
      <c r="F40" s="48">
        <v>0.0</v>
      </c>
      <c r="G40" s="48">
        <f t="shared" si="17"/>
        <v>0</v>
      </c>
      <c r="H40" s="49">
        <f>CHOOSE(1+('Purchase Order'!$B$9&gt;=1000) +('Purchase Order'!$B$9&gt;=2000), E40,D40,C40)</f>
        <v>19.99</v>
      </c>
      <c r="I40" s="49">
        <f t="shared" si="18"/>
        <v>0</v>
      </c>
      <c r="J40" s="49">
        <f t="shared" si="19"/>
        <v>0</v>
      </c>
    </row>
    <row r="41" ht="15.75" customHeight="1">
      <c r="A41" s="50" t="s">
        <v>80</v>
      </c>
      <c r="B41" s="51" t="s">
        <v>83</v>
      </c>
      <c r="C41" s="52">
        <v>20.0</v>
      </c>
      <c r="D41" s="53">
        <f t="shared" ref="D41:D45" si="20">E41*70%</f>
        <v>20.993</v>
      </c>
      <c r="E41" s="54">
        <v>29.99</v>
      </c>
      <c r="F41" s="55">
        <v>0.0</v>
      </c>
      <c r="G41" s="55">
        <f t="shared" si="17"/>
        <v>0</v>
      </c>
      <c r="H41" s="56">
        <f>CHOOSE(1+('Purchase Order'!$B$9&gt;=1000) +('Purchase Order'!$B$9&gt;=2000), E41,D41,C41)</f>
        <v>29.99</v>
      </c>
      <c r="I41" s="56">
        <f t="shared" si="18"/>
        <v>0</v>
      </c>
      <c r="J41" s="56">
        <f t="shared" si="19"/>
        <v>0</v>
      </c>
    </row>
    <row r="42" ht="15.75" customHeight="1">
      <c r="A42" s="42" t="s">
        <v>80</v>
      </c>
      <c r="B42" s="43" t="s">
        <v>84</v>
      </c>
      <c r="C42" s="44">
        <v>30.0</v>
      </c>
      <c r="D42" s="45">
        <f t="shared" si="20"/>
        <v>31.493</v>
      </c>
      <c r="E42" s="46">
        <v>44.99</v>
      </c>
      <c r="F42" s="48">
        <v>0.0</v>
      </c>
      <c r="G42" s="48">
        <f t="shared" si="17"/>
        <v>0</v>
      </c>
      <c r="H42" s="49">
        <f>CHOOSE(1+('Purchase Order'!$B$9&gt;=1000) +('Purchase Order'!$B$9&gt;=2000), E42,D42,C42)</f>
        <v>44.99</v>
      </c>
      <c r="I42" s="49">
        <f t="shared" si="18"/>
        <v>0</v>
      </c>
      <c r="J42" s="49">
        <f t="shared" si="19"/>
        <v>0</v>
      </c>
    </row>
    <row r="43" ht="15.75" customHeight="1">
      <c r="A43" s="50" t="s">
        <v>85</v>
      </c>
      <c r="B43" s="51" t="s">
        <v>82</v>
      </c>
      <c r="C43" s="52">
        <v>10.0</v>
      </c>
      <c r="D43" s="53">
        <f t="shared" si="20"/>
        <v>10.493</v>
      </c>
      <c r="E43" s="54">
        <v>14.99</v>
      </c>
      <c r="F43" s="55">
        <v>0.0</v>
      </c>
      <c r="G43" s="55">
        <f t="shared" si="17"/>
        <v>0</v>
      </c>
      <c r="H43" s="56">
        <f>CHOOSE(1+('Purchase Order'!$B$9&gt;=1000) +('Purchase Order'!$B$9&gt;=2000), E43,D43,C43)</f>
        <v>14.99</v>
      </c>
      <c r="I43" s="56">
        <f t="shared" si="18"/>
        <v>0</v>
      </c>
      <c r="J43" s="56">
        <f t="shared" si="19"/>
        <v>0</v>
      </c>
    </row>
    <row r="44" ht="15.75" customHeight="1">
      <c r="A44" s="42" t="s">
        <v>86</v>
      </c>
      <c r="B44" s="43" t="s">
        <v>87</v>
      </c>
      <c r="C44" s="44">
        <v>15.0</v>
      </c>
      <c r="D44" s="45">
        <f t="shared" si="20"/>
        <v>20.993</v>
      </c>
      <c r="E44" s="46">
        <v>29.99</v>
      </c>
      <c r="F44" s="48">
        <v>0.0</v>
      </c>
      <c r="G44" s="48">
        <f t="shared" si="17"/>
        <v>0</v>
      </c>
      <c r="H44" s="49">
        <f>CHOOSE(1+('Purchase Order'!$B$9&gt;=1000) +('Purchase Order'!$B$9&gt;=2000), E44,D44,C44)</f>
        <v>29.99</v>
      </c>
      <c r="I44" s="49">
        <f t="shared" si="18"/>
        <v>0</v>
      </c>
      <c r="J44" s="49">
        <f t="shared" si="19"/>
        <v>0</v>
      </c>
    </row>
    <row r="45" ht="15.75" customHeight="1">
      <c r="A45" s="50" t="s">
        <v>88</v>
      </c>
      <c r="B45" s="51" t="s">
        <v>89</v>
      </c>
      <c r="C45" s="52">
        <v>19.99</v>
      </c>
      <c r="D45" s="53">
        <f t="shared" si="20"/>
        <v>24.493</v>
      </c>
      <c r="E45" s="54">
        <v>34.99</v>
      </c>
      <c r="F45" s="55">
        <v>0.0</v>
      </c>
      <c r="G45" s="55">
        <f t="shared" si="17"/>
        <v>0</v>
      </c>
      <c r="H45" s="56">
        <f>CHOOSE(1+('Purchase Order'!$B$9&gt;=1000) +('Purchase Order'!$B$9&gt;=2000), E45,D45,C45)</f>
        <v>34.99</v>
      </c>
      <c r="I45" s="56">
        <f t="shared" si="18"/>
        <v>0</v>
      </c>
      <c r="J45" s="56">
        <f t="shared" si="19"/>
        <v>0</v>
      </c>
    </row>
    <row r="46" ht="15.75" customHeight="1">
      <c r="A46" s="42" t="s">
        <v>90</v>
      </c>
      <c r="B46" s="43" t="s">
        <v>79</v>
      </c>
      <c r="C46" s="44">
        <v>28.0</v>
      </c>
      <c r="D46" s="45">
        <v>35.0</v>
      </c>
      <c r="E46" s="46">
        <v>39.99</v>
      </c>
      <c r="F46" s="48">
        <v>0.0</v>
      </c>
      <c r="G46" s="48">
        <f t="shared" si="17"/>
        <v>0</v>
      </c>
      <c r="H46" s="49">
        <f>CHOOSE(1+('Purchase Order'!$B$9&gt;=1000) +('Purchase Order'!$B$9&gt;=2000), E46,D46,C46)</f>
        <v>39.99</v>
      </c>
      <c r="I46" s="49">
        <f t="shared" si="18"/>
        <v>0</v>
      </c>
      <c r="J46" s="49">
        <f t="shared" si="19"/>
        <v>0</v>
      </c>
    </row>
    <row r="47" ht="15.75" customHeight="1">
      <c r="A47" s="50" t="s">
        <v>91</v>
      </c>
      <c r="B47" s="51" t="s">
        <v>92</v>
      </c>
      <c r="C47" s="52">
        <v>12.0</v>
      </c>
      <c r="D47" s="53">
        <f>E47*70%</f>
        <v>16.793</v>
      </c>
      <c r="E47" s="54">
        <v>23.99</v>
      </c>
      <c r="F47" s="55">
        <v>0.0</v>
      </c>
      <c r="G47" s="55">
        <f t="shared" si="17"/>
        <v>0</v>
      </c>
      <c r="H47" s="56">
        <f>CHOOSE(1+('Purchase Order'!$B$9&gt;=1000) +('Purchase Order'!$B$9&gt;=2000), E47,D47,C47)</f>
        <v>23.99</v>
      </c>
      <c r="I47" s="56">
        <f t="shared" si="18"/>
        <v>0</v>
      </c>
      <c r="J47" s="56">
        <f t="shared" si="19"/>
        <v>0</v>
      </c>
    </row>
    <row r="48" ht="15.75" customHeight="1">
      <c r="A48" s="42" t="s">
        <v>93</v>
      </c>
      <c r="B48" s="43" t="s">
        <v>92</v>
      </c>
      <c r="C48" s="44">
        <v>12.0</v>
      </c>
      <c r="D48" s="45">
        <v>15.399999999999999</v>
      </c>
      <c r="E48" s="46">
        <v>23.99</v>
      </c>
      <c r="F48" s="48">
        <v>0.0</v>
      </c>
      <c r="G48" s="48">
        <f t="shared" si="17"/>
        <v>0</v>
      </c>
      <c r="H48" s="49">
        <f>CHOOSE(1+('Purchase Order'!$B$9&gt;=1000) +('Purchase Order'!$B$9&gt;=2000), E48,D48,C48)</f>
        <v>23.99</v>
      </c>
      <c r="I48" s="49">
        <f t="shared" si="18"/>
        <v>0</v>
      </c>
      <c r="J48" s="49">
        <f t="shared" si="19"/>
        <v>0</v>
      </c>
    </row>
    <row r="49" ht="23.25" customHeight="1">
      <c r="A49" s="35" t="s">
        <v>94</v>
      </c>
      <c r="B49" s="36"/>
      <c r="C49" s="37"/>
      <c r="D49" s="37"/>
      <c r="E49" s="37"/>
      <c r="F49" s="38"/>
      <c r="G49" s="39" t="str">
        <f t="shared" si="17"/>
        <v/>
      </c>
      <c r="H49" s="40" t="str">
        <f>CHOOSE(1+('Purchase Order'!$B$9&gt;=1000) +('Purchase Order'!$B$9&gt;=2000), E49,D49,C49)</f>
        <v/>
      </c>
      <c r="I49" s="40"/>
      <c r="J49" s="41"/>
    </row>
    <row r="50" ht="15.75" customHeight="1">
      <c r="A50" s="50" t="s">
        <v>95</v>
      </c>
      <c r="B50" s="51" t="s">
        <v>96</v>
      </c>
      <c r="C50" s="52">
        <v>11.0</v>
      </c>
      <c r="D50" s="53">
        <f t="shared" ref="D50:D53" si="21">E50*70%</f>
        <v>16.093</v>
      </c>
      <c r="E50" s="54">
        <v>22.99</v>
      </c>
      <c r="F50" s="55">
        <v>0.0</v>
      </c>
      <c r="G50" s="55">
        <f t="shared" si="17"/>
        <v>0</v>
      </c>
      <c r="H50" s="56">
        <f>CHOOSE(1+('Purchase Order'!$B$9&gt;=1000) +('Purchase Order'!$B$9&gt;=2000), E50,D50,C50)</f>
        <v>22.99</v>
      </c>
      <c r="I50" s="56">
        <f t="shared" ref="I50:I53" si="22">F50*H50</f>
        <v>0</v>
      </c>
      <c r="J50" s="56">
        <f t="shared" ref="J50:J53" si="23">E50*F50</f>
        <v>0</v>
      </c>
    </row>
    <row r="51" ht="15.75" customHeight="1">
      <c r="A51" s="42" t="s">
        <v>95</v>
      </c>
      <c r="B51" s="43" t="s">
        <v>97</v>
      </c>
      <c r="C51" s="44">
        <v>12.0</v>
      </c>
      <c r="D51" s="45">
        <f t="shared" si="21"/>
        <v>17.493</v>
      </c>
      <c r="E51" s="46">
        <v>24.99</v>
      </c>
      <c r="F51" s="48">
        <v>0.0</v>
      </c>
      <c r="G51" s="48">
        <f t="shared" si="17"/>
        <v>0</v>
      </c>
      <c r="H51" s="49">
        <f>CHOOSE(1+('Purchase Order'!$B$9&gt;=1000) +('Purchase Order'!$B$9&gt;=2000), E51,D51,C51)</f>
        <v>24.99</v>
      </c>
      <c r="I51" s="49">
        <f t="shared" si="22"/>
        <v>0</v>
      </c>
      <c r="J51" s="49">
        <f t="shared" si="23"/>
        <v>0</v>
      </c>
    </row>
    <row r="52" ht="15.75" customHeight="1">
      <c r="A52" s="50" t="s">
        <v>98</v>
      </c>
      <c r="B52" s="51" t="s">
        <v>99</v>
      </c>
      <c r="C52" s="52">
        <v>20.0</v>
      </c>
      <c r="D52" s="53">
        <f t="shared" si="21"/>
        <v>27.993</v>
      </c>
      <c r="E52" s="54">
        <v>39.99</v>
      </c>
      <c r="F52" s="55">
        <v>0.0</v>
      </c>
      <c r="G52" s="55">
        <f t="shared" si="17"/>
        <v>0</v>
      </c>
      <c r="H52" s="56">
        <f>CHOOSE(1+('Purchase Order'!$B$9&gt;=1000) +('Purchase Order'!$B$9&gt;=2000), E52,D52,C52)</f>
        <v>39.99</v>
      </c>
      <c r="I52" s="56">
        <f t="shared" si="22"/>
        <v>0</v>
      </c>
      <c r="J52" s="56">
        <f t="shared" si="23"/>
        <v>0</v>
      </c>
    </row>
    <row r="53" ht="15.75" customHeight="1">
      <c r="A53" s="42" t="s">
        <v>98</v>
      </c>
      <c r="B53" s="43" t="s">
        <v>100</v>
      </c>
      <c r="C53" s="44">
        <v>30.0</v>
      </c>
      <c r="D53" s="45">
        <f t="shared" si="21"/>
        <v>41.993</v>
      </c>
      <c r="E53" s="46">
        <v>59.99</v>
      </c>
      <c r="F53" s="48">
        <v>0.0</v>
      </c>
      <c r="G53" s="48">
        <f t="shared" si="17"/>
        <v>0</v>
      </c>
      <c r="H53" s="49">
        <f>CHOOSE(1+('Purchase Order'!$B$9&gt;=1000) +('Purchase Order'!$B$9&gt;=2000), E53,D53,C53)</f>
        <v>59.99</v>
      </c>
      <c r="I53" s="49">
        <f t="shared" si="22"/>
        <v>0</v>
      </c>
      <c r="J53" s="49">
        <f t="shared" si="23"/>
        <v>0</v>
      </c>
    </row>
    <row r="54" ht="23.25" customHeight="1">
      <c r="A54" s="35" t="s">
        <v>101</v>
      </c>
      <c r="B54" s="36"/>
      <c r="C54" s="37"/>
      <c r="D54" s="37"/>
      <c r="E54" s="37"/>
      <c r="F54" s="38"/>
      <c r="G54" s="39" t="str">
        <f t="shared" si="17"/>
        <v/>
      </c>
      <c r="H54" s="40" t="str">
        <f>CHOOSE(1+('Purchase Order'!$B$9&gt;=1000) +('Purchase Order'!$B$9&gt;=2000), E54,D54,C54)</f>
        <v/>
      </c>
      <c r="I54" s="40"/>
      <c r="J54" s="41"/>
    </row>
    <row r="55" ht="15.75" customHeight="1">
      <c r="A55" s="50" t="s">
        <v>102</v>
      </c>
      <c r="B55" s="51" t="s">
        <v>103</v>
      </c>
      <c r="C55" s="52">
        <v>28.0</v>
      </c>
      <c r="D55" s="53">
        <f t="shared" ref="D55:D60" si="24">E55*70%</f>
        <v>29.358</v>
      </c>
      <c r="E55" s="54">
        <v>41.94</v>
      </c>
      <c r="F55" s="55">
        <v>0.0</v>
      </c>
      <c r="G55" s="55">
        <f t="shared" si="17"/>
        <v>0</v>
      </c>
      <c r="H55" s="56">
        <f>CHOOSE(1+('Purchase Order'!$B$9&gt;=1000) +('Purchase Order'!$B$9&gt;=2000), E55,D55,C55)</f>
        <v>41.94</v>
      </c>
      <c r="I55" s="56">
        <f t="shared" ref="I55:I59" si="25">F55*H55</f>
        <v>0</v>
      </c>
      <c r="J55" s="56">
        <f t="shared" ref="J55:J59" si="26">E55*F55</f>
        <v>0</v>
      </c>
    </row>
    <row r="56" ht="15.75" customHeight="1">
      <c r="A56" s="42" t="s">
        <v>104</v>
      </c>
      <c r="B56" s="43" t="s">
        <v>105</v>
      </c>
      <c r="C56" s="44">
        <v>60.0</v>
      </c>
      <c r="D56" s="45">
        <f t="shared" si="24"/>
        <v>55.944</v>
      </c>
      <c r="E56" s="46">
        <v>79.92</v>
      </c>
      <c r="F56" s="48">
        <v>0.0</v>
      </c>
      <c r="G56" s="48">
        <f t="shared" si="17"/>
        <v>0</v>
      </c>
      <c r="H56" s="49">
        <f>CHOOSE(1+('Purchase Order'!$B$9&gt;=1000) +('Purchase Order'!$B$9&gt;=2000), E56,D56,C56)</f>
        <v>79.92</v>
      </c>
      <c r="I56" s="49">
        <f t="shared" si="25"/>
        <v>0</v>
      </c>
      <c r="J56" s="49">
        <f t="shared" si="26"/>
        <v>0</v>
      </c>
    </row>
    <row r="57" ht="15.75" customHeight="1">
      <c r="A57" s="50" t="s">
        <v>106</v>
      </c>
      <c r="B57" s="51" t="s">
        <v>107</v>
      </c>
      <c r="C57" s="52">
        <v>54.0</v>
      </c>
      <c r="D57" s="53">
        <f t="shared" si="24"/>
        <v>75.474</v>
      </c>
      <c r="E57" s="54">
        <v>107.82</v>
      </c>
      <c r="F57" s="55">
        <v>0.0</v>
      </c>
      <c r="G57" s="55">
        <f t="shared" si="17"/>
        <v>0</v>
      </c>
      <c r="H57" s="56">
        <f>CHOOSE(1+('Purchase Order'!$B$9&gt;=1000) +('Purchase Order'!$B$9&gt;=2000), E57,D57,C57)</f>
        <v>107.82</v>
      </c>
      <c r="I57" s="56">
        <f t="shared" si="25"/>
        <v>0</v>
      </c>
      <c r="J57" s="56">
        <f t="shared" si="26"/>
        <v>0</v>
      </c>
    </row>
    <row r="58" ht="15.75" customHeight="1">
      <c r="A58" s="42" t="s">
        <v>108</v>
      </c>
      <c r="B58" s="43" t="s">
        <v>107</v>
      </c>
      <c r="C58" s="44">
        <v>38.0</v>
      </c>
      <c r="D58" s="45">
        <f t="shared" si="24"/>
        <v>54.054</v>
      </c>
      <c r="E58" s="46">
        <v>77.22</v>
      </c>
      <c r="F58" s="48">
        <v>0.0</v>
      </c>
      <c r="G58" s="48">
        <f t="shared" si="17"/>
        <v>0</v>
      </c>
      <c r="H58" s="49">
        <f>CHOOSE(1+('Purchase Order'!$B$9&gt;=1000) +('Purchase Order'!$B$9&gt;=2000), E58,D58,C58)</f>
        <v>77.22</v>
      </c>
      <c r="I58" s="49">
        <f t="shared" si="25"/>
        <v>0</v>
      </c>
      <c r="J58" s="49">
        <f t="shared" si="26"/>
        <v>0</v>
      </c>
    </row>
    <row r="59" ht="15.75" customHeight="1">
      <c r="A59" s="50" t="s">
        <v>109</v>
      </c>
      <c r="B59" s="51" t="s">
        <v>107</v>
      </c>
      <c r="C59" s="52">
        <v>38.0</v>
      </c>
      <c r="D59" s="53">
        <f t="shared" si="24"/>
        <v>54.054</v>
      </c>
      <c r="E59" s="54">
        <v>77.22</v>
      </c>
      <c r="F59" s="55">
        <v>0.0</v>
      </c>
      <c r="G59" s="55">
        <f t="shared" si="17"/>
        <v>0</v>
      </c>
      <c r="H59" s="56">
        <f>CHOOSE(1+('Purchase Order'!$B$9&gt;=1000) +('Purchase Order'!$B$9&gt;=2000), E59,D59,C59)</f>
        <v>77.22</v>
      </c>
      <c r="I59" s="56">
        <f t="shared" si="25"/>
        <v>0</v>
      </c>
      <c r="J59" s="56">
        <f t="shared" si="26"/>
        <v>0</v>
      </c>
    </row>
    <row r="60" ht="15.75" customHeight="1">
      <c r="A60" s="42" t="s">
        <v>110</v>
      </c>
      <c r="B60" s="43" t="s">
        <v>107</v>
      </c>
      <c r="C60" s="44">
        <v>45.0</v>
      </c>
      <c r="D60" s="45">
        <f t="shared" si="24"/>
        <v>62.874</v>
      </c>
      <c r="E60" s="46">
        <v>89.82</v>
      </c>
      <c r="F60" s="48"/>
      <c r="G60" s="48"/>
      <c r="H60" s="49"/>
      <c r="I60" s="49"/>
      <c r="J60" s="49"/>
    </row>
    <row r="61" ht="16.5" customHeight="1">
      <c r="A61" s="64" t="s">
        <v>14</v>
      </c>
      <c r="B61" s="65"/>
      <c r="C61" s="66"/>
      <c r="D61" s="66"/>
      <c r="E61" s="66"/>
      <c r="F61" s="67"/>
      <c r="G61" s="68"/>
      <c r="H61" s="68"/>
      <c r="I61" s="69">
        <f>SUM(I4:I60)</f>
        <v>0</v>
      </c>
      <c r="J61" s="68"/>
    </row>
    <row r="62" ht="16.5" customHeight="1">
      <c r="A62" s="65" t="s">
        <v>111</v>
      </c>
      <c r="B62" s="70"/>
      <c r="C62" s="68"/>
      <c r="D62" s="68"/>
      <c r="E62" s="68"/>
      <c r="F62" s="67"/>
      <c r="G62" s="68"/>
      <c r="H62" s="68"/>
      <c r="I62" s="69">
        <f>SUM(J4:J60)</f>
        <v>0</v>
      </c>
      <c r="J62" s="68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E1"/>
    <mergeCell ref="G1:I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42.0"/>
    <col customWidth="1" min="2" max="2" width="13.57"/>
    <col customWidth="1" min="3" max="3" width="12.71"/>
    <col customWidth="1" min="4" max="4" width="13.14"/>
    <col customWidth="1" min="5" max="5" width="12.43"/>
    <col customWidth="1" min="6" max="6" width="10.14"/>
    <col customWidth="1" min="7" max="7" width="11.43"/>
    <col customWidth="1" min="8" max="8" width="14.71"/>
    <col customWidth="1" min="9" max="9" width="19.43"/>
    <col customWidth="1" min="10" max="10" width="19.71"/>
  </cols>
  <sheetData>
    <row r="1" ht="70.5" customHeight="1">
      <c r="A1" s="21" t="s">
        <v>0</v>
      </c>
      <c r="B1" s="22" t="s">
        <v>23</v>
      </c>
      <c r="C1" s="23"/>
      <c r="D1" s="23"/>
      <c r="E1" s="24"/>
      <c r="F1" s="25"/>
      <c r="G1" s="26" t="s">
        <v>112</v>
      </c>
      <c r="H1" s="23"/>
      <c r="I1" s="24"/>
      <c r="J1" s="27"/>
    </row>
    <row r="2" ht="78.0" customHeight="1">
      <c r="A2" s="28" t="s">
        <v>25</v>
      </c>
      <c r="B2" s="29" t="s">
        <v>26</v>
      </c>
      <c r="C2" s="30" t="s">
        <v>113</v>
      </c>
      <c r="D2" s="30" t="s">
        <v>114</v>
      </c>
      <c r="E2" s="31" t="s">
        <v>115</v>
      </c>
      <c r="F2" s="32" t="s">
        <v>30</v>
      </c>
      <c r="G2" s="33" t="s">
        <v>31</v>
      </c>
      <c r="H2" s="34" t="s">
        <v>116</v>
      </c>
      <c r="I2" s="34" t="s">
        <v>33</v>
      </c>
      <c r="J2" s="34" t="s">
        <v>34</v>
      </c>
    </row>
    <row r="3" ht="23.25" customHeight="1">
      <c r="A3" s="35" t="s">
        <v>117</v>
      </c>
      <c r="B3" s="36"/>
      <c r="C3" s="37"/>
      <c r="D3" s="37"/>
      <c r="E3" s="37"/>
      <c r="F3" s="38"/>
      <c r="G3" s="39" t="str">
        <f t="shared" ref="G3:G225" si="1">F3</f>
        <v/>
      </c>
      <c r="H3" s="40" t="str">
        <f>CHOOSE(1+('Purchase Order'!$B$9&gt;=1000) +('Purchase Order'!$B$9&gt;=2000), E3,D3,C3)</f>
        <v/>
      </c>
      <c r="I3" s="40"/>
      <c r="J3" s="41"/>
    </row>
    <row r="4" ht="15.75" customHeight="1">
      <c r="A4" s="42" t="s">
        <v>118</v>
      </c>
      <c r="B4" s="43" t="s">
        <v>107</v>
      </c>
      <c r="C4" s="44">
        <v>38.0</v>
      </c>
      <c r="D4" s="45">
        <f t="shared" ref="D4:D225" si="2">E4*70%</f>
        <v>54.054</v>
      </c>
      <c r="E4" s="46">
        <v>77.22</v>
      </c>
      <c r="F4" s="48">
        <v>0.0</v>
      </c>
      <c r="G4" s="48">
        <f t="shared" si="1"/>
        <v>0</v>
      </c>
      <c r="H4" s="49">
        <f>CHOOSE(1+('Purchase Order'!$B$9&gt;=1000) +('Purchase Order'!$B$9&gt;=2000), E4,D4,C4)</f>
        <v>77.22</v>
      </c>
      <c r="I4" s="49">
        <f t="shared" ref="I4:I219" si="3">G4*H4</f>
        <v>0</v>
      </c>
      <c r="J4" s="49">
        <f t="shared" ref="J4:J225" si="4">E4*F4</f>
        <v>0</v>
      </c>
    </row>
    <row r="5" ht="15.75" customHeight="1">
      <c r="A5" s="50" t="s">
        <v>119</v>
      </c>
      <c r="B5" s="51" t="s">
        <v>107</v>
      </c>
      <c r="C5" s="52">
        <v>38.0</v>
      </c>
      <c r="D5" s="53">
        <f t="shared" si="2"/>
        <v>54.054</v>
      </c>
      <c r="E5" s="54">
        <v>77.22</v>
      </c>
      <c r="F5" s="55">
        <v>0.0</v>
      </c>
      <c r="G5" s="55">
        <f t="shared" si="1"/>
        <v>0</v>
      </c>
      <c r="H5" s="56">
        <f>CHOOSE(1+('Purchase Order'!$B$9&gt;=1000) +('Purchase Order'!$B$9&gt;=2000), E5,D5,C5)</f>
        <v>77.22</v>
      </c>
      <c r="I5" s="56">
        <f t="shared" si="3"/>
        <v>0</v>
      </c>
      <c r="J5" s="56">
        <f t="shared" si="4"/>
        <v>0</v>
      </c>
    </row>
    <row r="6" ht="15.75" customHeight="1">
      <c r="A6" s="42" t="s">
        <v>120</v>
      </c>
      <c r="B6" s="43" t="s">
        <v>107</v>
      </c>
      <c r="C6" s="44">
        <v>38.0</v>
      </c>
      <c r="D6" s="45">
        <f t="shared" si="2"/>
        <v>54.054</v>
      </c>
      <c r="E6" s="46">
        <v>77.22</v>
      </c>
      <c r="F6" s="48">
        <v>0.0</v>
      </c>
      <c r="G6" s="48">
        <f t="shared" si="1"/>
        <v>0</v>
      </c>
      <c r="H6" s="49">
        <f>CHOOSE(1+('Purchase Order'!$B$9&gt;=1000) +('Purchase Order'!$B$9&gt;=2000), E6,D6,C6)</f>
        <v>77.22</v>
      </c>
      <c r="I6" s="49">
        <f t="shared" si="3"/>
        <v>0</v>
      </c>
      <c r="J6" s="49">
        <f t="shared" si="4"/>
        <v>0</v>
      </c>
    </row>
    <row r="7" ht="15.75" customHeight="1">
      <c r="A7" s="50" t="s">
        <v>121</v>
      </c>
      <c r="B7" s="51" t="s">
        <v>107</v>
      </c>
      <c r="C7" s="52">
        <v>38.0</v>
      </c>
      <c r="D7" s="53">
        <f t="shared" si="2"/>
        <v>54.054</v>
      </c>
      <c r="E7" s="54">
        <v>77.22</v>
      </c>
      <c r="F7" s="71">
        <v>0.0</v>
      </c>
      <c r="G7" s="55">
        <f t="shared" si="1"/>
        <v>0</v>
      </c>
      <c r="H7" s="56">
        <f>CHOOSE(1+('Purchase Order'!$B$9&gt;=1000) +('Purchase Order'!$B$9&gt;=2000), E7,D7,C7)</f>
        <v>77.22</v>
      </c>
      <c r="I7" s="56">
        <f t="shared" si="3"/>
        <v>0</v>
      </c>
      <c r="J7" s="56">
        <f t="shared" si="4"/>
        <v>0</v>
      </c>
    </row>
    <row r="8" ht="15.75" customHeight="1">
      <c r="A8" s="42" t="s">
        <v>122</v>
      </c>
      <c r="B8" s="43" t="s">
        <v>107</v>
      </c>
      <c r="C8" s="44">
        <v>38.0</v>
      </c>
      <c r="D8" s="45">
        <f t="shared" si="2"/>
        <v>54.054</v>
      </c>
      <c r="E8" s="46">
        <v>77.22</v>
      </c>
      <c r="F8" s="48">
        <v>0.0</v>
      </c>
      <c r="G8" s="48">
        <f t="shared" si="1"/>
        <v>0</v>
      </c>
      <c r="H8" s="49">
        <f>CHOOSE(1+('Purchase Order'!$B$9&gt;=1000) +('Purchase Order'!$B$9&gt;=2000), E8,D8,C8)</f>
        <v>77.22</v>
      </c>
      <c r="I8" s="49">
        <f t="shared" si="3"/>
        <v>0</v>
      </c>
      <c r="J8" s="49">
        <f t="shared" si="4"/>
        <v>0</v>
      </c>
    </row>
    <row r="9" ht="15.75" customHeight="1">
      <c r="A9" s="50" t="s">
        <v>123</v>
      </c>
      <c r="B9" s="51" t="s">
        <v>107</v>
      </c>
      <c r="C9" s="52">
        <v>38.0</v>
      </c>
      <c r="D9" s="53">
        <f t="shared" si="2"/>
        <v>54.054</v>
      </c>
      <c r="E9" s="54">
        <v>77.22</v>
      </c>
      <c r="F9" s="55">
        <v>0.0</v>
      </c>
      <c r="G9" s="55">
        <f t="shared" si="1"/>
        <v>0</v>
      </c>
      <c r="H9" s="56">
        <f>CHOOSE(1+('Purchase Order'!$B$9&gt;=1000) +('Purchase Order'!$B$9&gt;=2000), E9,D9,C9)</f>
        <v>77.22</v>
      </c>
      <c r="I9" s="56">
        <f t="shared" si="3"/>
        <v>0</v>
      </c>
      <c r="J9" s="56">
        <f t="shared" si="4"/>
        <v>0</v>
      </c>
    </row>
    <row r="10" ht="15.75" customHeight="1">
      <c r="A10" s="42" t="s">
        <v>124</v>
      </c>
      <c r="B10" s="43" t="s">
        <v>107</v>
      </c>
      <c r="C10" s="44">
        <v>38.0</v>
      </c>
      <c r="D10" s="45">
        <f t="shared" si="2"/>
        <v>54.054</v>
      </c>
      <c r="E10" s="46">
        <v>77.22</v>
      </c>
      <c r="F10" s="48">
        <v>0.0</v>
      </c>
      <c r="G10" s="48">
        <f t="shared" si="1"/>
        <v>0</v>
      </c>
      <c r="H10" s="49">
        <f>CHOOSE(1+('Purchase Order'!$B$9&gt;=1000) +('Purchase Order'!$B$9&gt;=2000), E10,D10,C10)</f>
        <v>77.22</v>
      </c>
      <c r="I10" s="49">
        <f t="shared" si="3"/>
        <v>0</v>
      </c>
      <c r="J10" s="49">
        <f t="shared" si="4"/>
        <v>0</v>
      </c>
    </row>
    <row r="11" ht="15.75" customHeight="1">
      <c r="A11" s="50" t="s">
        <v>124</v>
      </c>
      <c r="B11" s="51" t="s">
        <v>107</v>
      </c>
      <c r="C11" s="52">
        <v>38.0</v>
      </c>
      <c r="D11" s="53">
        <f t="shared" si="2"/>
        <v>54.054</v>
      </c>
      <c r="E11" s="54">
        <v>77.22</v>
      </c>
      <c r="F11" s="55">
        <v>0.0</v>
      </c>
      <c r="G11" s="55">
        <f t="shared" si="1"/>
        <v>0</v>
      </c>
      <c r="H11" s="56">
        <f>CHOOSE(1+('Purchase Order'!$B$9&gt;=1000) +('Purchase Order'!$B$9&gt;=2000), E11,D11,C11)</f>
        <v>77.22</v>
      </c>
      <c r="I11" s="56">
        <f t="shared" si="3"/>
        <v>0</v>
      </c>
      <c r="J11" s="56">
        <f t="shared" si="4"/>
        <v>0</v>
      </c>
    </row>
    <row r="12" ht="15.75" customHeight="1">
      <c r="A12" s="42" t="s">
        <v>125</v>
      </c>
      <c r="B12" s="43" t="s">
        <v>107</v>
      </c>
      <c r="C12" s="44">
        <v>38.0</v>
      </c>
      <c r="D12" s="45">
        <f t="shared" si="2"/>
        <v>54.054</v>
      </c>
      <c r="E12" s="46">
        <v>77.22</v>
      </c>
      <c r="F12" s="48">
        <v>0.0</v>
      </c>
      <c r="G12" s="48">
        <f t="shared" si="1"/>
        <v>0</v>
      </c>
      <c r="H12" s="49">
        <f>CHOOSE(1+('Purchase Order'!$B$9&gt;=1000) +('Purchase Order'!$B$9&gt;=2000), E12,D12,C12)</f>
        <v>77.22</v>
      </c>
      <c r="I12" s="49">
        <f t="shared" si="3"/>
        <v>0</v>
      </c>
      <c r="J12" s="49">
        <f t="shared" si="4"/>
        <v>0</v>
      </c>
    </row>
    <row r="13" ht="15.75" customHeight="1">
      <c r="A13" s="50" t="s">
        <v>126</v>
      </c>
      <c r="B13" s="51" t="s">
        <v>107</v>
      </c>
      <c r="C13" s="52">
        <v>38.0</v>
      </c>
      <c r="D13" s="53">
        <f t="shared" si="2"/>
        <v>54.054</v>
      </c>
      <c r="E13" s="54">
        <v>77.22</v>
      </c>
      <c r="F13" s="55">
        <v>0.0</v>
      </c>
      <c r="G13" s="55">
        <f t="shared" si="1"/>
        <v>0</v>
      </c>
      <c r="H13" s="56">
        <f>CHOOSE(1+('Purchase Order'!$B$9&gt;=1000) +('Purchase Order'!$B$9&gt;=2000), E13,D13,C13)</f>
        <v>77.22</v>
      </c>
      <c r="I13" s="56">
        <f t="shared" si="3"/>
        <v>0</v>
      </c>
      <c r="J13" s="56">
        <f t="shared" si="4"/>
        <v>0</v>
      </c>
    </row>
    <row r="14" ht="15.75" customHeight="1">
      <c r="A14" s="42" t="s">
        <v>127</v>
      </c>
      <c r="B14" s="43" t="s">
        <v>107</v>
      </c>
      <c r="C14" s="44">
        <v>38.0</v>
      </c>
      <c r="D14" s="45">
        <f t="shared" si="2"/>
        <v>54.054</v>
      </c>
      <c r="E14" s="46">
        <v>77.22</v>
      </c>
      <c r="F14" s="48">
        <v>0.0</v>
      </c>
      <c r="G14" s="48">
        <f t="shared" si="1"/>
        <v>0</v>
      </c>
      <c r="H14" s="49">
        <f>CHOOSE(1+('Purchase Order'!$B$9&gt;=1000) +('Purchase Order'!$B$9&gt;=2000), E14,D14,C14)</f>
        <v>77.22</v>
      </c>
      <c r="I14" s="49">
        <f t="shared" si="3"/>
        <v>0</v>
      </c>
      <c r="J14" s="49">
        <f t="shared" si="4"/>
        <v>0</v>
      </c>
    </row>
    <row r="15" ht="15.75" customHeight="1">
      <c r="A15" s="50" t="s">
        <v>128</v>
      </c>
      <c r="B15" s="51" t="s">
        <v>107</v>
      </c>
      <c r="C15" s="52">
        <v>38.0</v>
      </c>
      <c r="D15" s="53">
        <f t="shared" si="2"/>
        <v>54.054</v>
      </c>
      <c r="E15" s="54">
        <v>77.22</v>
      </c>
      <c r="F15" s="55">
        <v>0.0</v>
      </c>
      <c r="G15" s="55">
        <f t="shared" si="1"/>
        <v>0</v>
      </c>
      <c r="H15" s="56">
        <f>CHOOSE(1+('Purchase Order'!$B$9&gt;=1000) +('Purchase Order'!$B$9&gt;=2000), E15,D15,C15)</f>
        <v>77.22</v>
      </c>
      <c r="I15" s="56">
        <f t="shared" si="3"/>
        <v>0</v>
      </c>
      <c r="J15" s="56">
        <f t="shared" si="4"/>
        <v>0</v>
      </c>
    </row>
    <row r="16" ht="15.75" customHeight="1">
      <c r="A16" s="42" t="s">
        <v>129</v>
      </c>
      <c r="B16" s="43" t="s">
        <v>107</v>
      </c>
      <c r="C16" s="44">
        <v>38.0</v>
      </c>
      <c r="D16" s="45">
        <f t="shared" si="2"/>
        <v>54.054</v>
      </c>
      <c r="E16" s="46">
        <v>77.22</v>
      </c>
      <c r="F16" s="48">
        <v>0.0</v>
      </c>
      <c r="G16" s="48">
        <f t="shared" si="1"/>
        <v>0</v>
      </c>
      <c r="H16" s="49">
        <f>CHOOSE(1+('Purchase Order'!$B$9&gt;=1000) +('Purchase Order'!$B$9&gt;=2000), E16,D16,C16)</f>
        <v>77.22</v>
      </c>
      <c r="I16" s="49">
        <f t="shared" si="3"/>
        <v>0</v>
      </c>
      <c r="J16" s="49">
        <f t="shared" si="4"/>
        <v>0</v>
      </c>
    </row>
    <row r="17" ht="15.75" customHeight="1">
      <c r="A17" s="50" t="s">
        <v>130</v>
      </c>
      <c r="B17" s="51" t="s">
        <v>107</v>
      </c>
      <c r="C17" s="52">
        <v>38.0</v>
      </c>
      <c r="D17" s="53">
        <f t="shared" si="2"/>
        <v>54.054</v>
      </c>
      <c r="E17" s="54">
        <v>77.22</v>
      </c>
      <c r="F17" s="55">
        <v>0.0</v>
      </c>
      <c r="G17" s="55">
        <f t="shared" si="1"/>
        <v>0</v>
      </c>
      <c r="H17" s="56">
        <f>CHOOSE(1+('Purchase Order'!$B$9&gt;=1000) +('Purchase Order'!$B$9&gt;=2000), E17,D17,C17)</f>
        <v>77.22</v>
      </c>
      <c r="I17" s="56">
        <f t="shared" si="3"/>
        <v>0</v>
      </c>
      <c r="J17" s="56">
        <f t="shared" si="4"/>
        <v>0</v>
      </c>
    </row>
    <row r="18" ht="15.75" customHeight="1">
      <c r="A18" s="42" t="s">
        <v>131</v>
      </c>
      <c r="B18" s="43" t="s">
        <v>107</v>
      </c>
      <c r="C18" s="44">
        <v>38.0</v>
      </c>
      <c r="D18" s="45">
        <f t="shared" si="2"/>
        <v>54.054</v>
      </c>
      <c r="E18" s="46">
        <v>77.22</v>
      </c>
      <c r="F18" s="48">
        <v>0.0</v>
      </c>
      <c r="G18" s="48">
        <f t="shared" si="1"/>
        <v>0</v>
      </c>
      <c r="H18" s="49">
        <f>CHOOSE(1+('Purchase Order'!$B$9&gt;=1000) +('Purchase Order'!$B$9&gt;=2000), E18,D18,C18)</f>
        <v>77.22</v>
      </c>
      <c r="I18" s="49">
        <f t="shared" si="3"/>
        <v>0</v>
      </c>
      <c r="J18" s="49">
        <f t="shared" si="4"/>
        <v>0</v>
      </c>
    </row>
    <row r="19" ht="15.75" customHeight="1">
      <c r="A19" s="50" t="s">
        <v>132</v>
      </c>
      <c r="B19" s="51" t="s">
        <v>107</v>
      </c>
      <c r="C19" s="52">
        <v>38.0</v>
      </c>
      <c r="D19" s="53">
        <f t="shared" si="2"/>
        <v>54.054</v>
      </c>
      <c r="E19" s="54">
        <v>77.22</v>
      </c>
      <c r="F19" s="55">
        <v>0.0</v>
      </c>
      <c r="G19" s="55">
        <f t="shared" si="1"/>
        <v>0</v>
      </c>
      <c r="H19" s="56">
        <f>CHOOSE(1+('Purchase Order'!$B$9&gt;=1000) +('Purchase Order'!$B$9&gt;=2000), E19,D19,C19)</f>
        <v>77.22</v>
      </c>
      <c r="I19" s="56">
        <f t="shared" si="3"/>
        <v>0</v>
      </c>
      <c r="J19" s="56">
        <f t="shared" si="4"/>
        <v>0</v>
      </c>
    </row>
    <row r="20" ht="15.75" customHeight="1">
      <c r="A20" s="42" t="s">
        <v>133</v>
      </c>
      <c r="B20" s="43" t="s">
        <v>107</v>
      </c>
      <c r="C20" s="44">
        <v>38.0</v>
      </c>
      <c r="D20" s="45">
        <f t="shared" si="2"/>
        <v>54.054</v>
      </c>
      <c r="E20" s="46">
        <v>77.22</v>
      </c>
      <c r="F20" s="48">
        <v>0.0</v>
      </c>
      <c r="G20" s="48">
        <f t="shared" si="1"/>
        <v>0</v>
      </c>
      <c r="H20" s="49">
        <f>CHOOSE(1+('Purchase Order'!$B$9&gt;=1000) +('Purchase Order'!$B$9&gt;=2000), E20,D20,C20)</f>
        <v>77.22</v>
      </c>
      <c r="I20" s="49">
        <f t="shared" si="3"/>
        <v>0</v>
      </c>
      <c r="J20" s="49">
        <f t="shared" si="4"/>
        <v>0</v>
      </c>
    </row>
    <row r="21" ht="15.75" customHeight="1">
      <c r="A21" s="50" t="s">
        <v>134</v>
      </c>
      <c r="B21" s="51" t="s">
        <v>107</v>
      </c>
      <c r="C21" s="52">
        <v>38.0</v>
      </c>
      <c r="D21" s="53">
        <f t="shared" si="2"/>
        <v>54.054</v>
      </c>
      <c r="E21" s="54">
        <v>77.22</v>
      </c>
      <c r="F21" s="55">
        <v>0.0</v>
      </c>
      <c r="G21" s="55">
        <f t="shared" si="1"/>
        <v>0</v>
      </c>
      <c r="H21" s="56">
        <f>CHOOSE(1+('Purchase Order'!$B$9&gt;=1000) +('Purchase Order'!$B$9&gt;=2000), E21,D21,C21)</f>
        <v>77.22</v>
      </c>
      <c r="I21" s="56">
        <f t="shared" si="3"/>
        <v>0</v>
      </c>
      <c r="J21" s="56">
        <f t="shared" si="4"/>
        <v>0</v>
      </c>
    </row>
    <row r="22" ht="15.75" customHeight="1">
      <c r="A22" s="42" t="s">
        <v>135</v>
      </c>
      <c r="B22" s="43" t="s">
        <v>107</v>
      </c>
      <c r="C22" s="44">
        <v>38.0</v>
      </c>
      <c r="D22" s="45">
        <f t="shared" si="2"/>
        <v>54.054</v>
      </c>
      <c r="E22" s="46">
        <v>77.22</v>
      </c>
      <c r="F22" s="48">
        <v>0.0</v>
      </c>
      <c r="G22" s="48">
        <f t="shared" si="1"/>
        <v>0</v>
      </c>
      <c r="H22" s="49">
        <f>CHOOSE(1+('Purchase Order'!$B$9&gt;=1000) +('Purchase Order'!$B$9&gt;=2000), E22,D22,C22)</f>
        <v>77.22</v>
      </c>
      <c r="I22" s="49">
        <f t="shared" si="3"/>
        <v>0</v>
      </c>
      <c r="J22" s="49">
        <f t="shared" si="4"/>
        <v>0</v>
      </c>
    </row>
    <row r="23" ht="15.75" customHeight="1">
      <c r="A23" s="50" t="s">
        <v>136</v>
      </c>
      <c r="B23" s="51" t="s">
        <v>107</v>
      </c>
      <c r="C23" s="52">
        <v>38.0</v>
      </c>
      <c r="D23" s="53">
        <f t="shared" si="2"/>
        <v>54.054</v>
      </c>
      <c r="E23" s="54">
        <v>77.22</v>
      </c>
      <c r="F23" s="55">
        <v>0.0</v>
      </c>
      <c r="G23" s="55">
        <f t="shared" si="1"/>
        <v>0</v>
      </c>
      <c r="H23" s="56">
        <f>CHOOSE(1+('Purchase Order'!$B$9&gt;=1000) +('Purchase Order'!$B$9&gt;=2000), E23,D23,C23)</f>
        <v>77.22</v>
      </c>
      <c r="I23" s="56">
        <f t="shared" si="3"/>
        <v>0</v>
      </c>
      <c r="J23" s="56">
        <f t="shared" si="4"/>
        <v>0</v>
      </c>
    </row>
    <row r="24" ht="15.75" customHeight="1">
      <c r="A24" s="42" t="s">
        <v>137</v>
      </c>
      <c r="B24" s="43" t="s">
        <v>107</v>
      </c>
      <c r="C24" s="44">
        <v>38.0</v>
      </c>
      <c r="D24" s="45">
        <f t="shared" si="2"/>
        <v>54.054</v>
      </c>
      <c r="E24" s="46">
        <v>77.22</v>
      </c>
      <c r="F24" s="48">
        <v>0.0</v>
      </c>
      <c r="G24" s="48">
        <f t="shared" si="1"/>
        <v>0</v>
      </c>
      <c r="H24" s="49">
        <f>CHOOSE(1+('Purchase Order'!$B$9&gt;=1000) +('Purchase Order'!$B$9&gt;=2000), E24,D24,C24)</f>
        <v>77.22</v>
      </c>
      <c r="I24" s="49">
        <f t="shared" si="3"/>
        <v>0</v>
      </c>
      <c r="J24" s="49">
        <f t="shared" si="4"/>
        <v>0</v>
      </c>
    </row>
    <row r="25" ht="15.75" customHeight="1">
      <c r="A25" s="50" t="s">
        <v>138</v>
      </c>
      <c r="B25" s="51" t="s">
        <v>107</v>
      </c>
      <c r="C25" s="52">
        <v>38.0</v>
      </c>
      <c r="D25" s="53">
        <f t="shared" si="2"/>
        <v>54.054</v>
      </c>
      <c r="E25" s="54">
        <v>77.22</v>
      </c>
      <c r="F25" s="55">
        <v>0.0</v>
      </c>
      <c r="G25" s="55">
        <f t="shared" si="1"/>
        <v>0</v>
      </c>
      <c r="H25" s="56">
        <f>CHOOSE(1+('Purchase Order'!$B$9&gt;=1000) +('Purchase Order'!$B$9&gt;=2000), E25,D25,C25)</f>
        <v>77.22</v>
      </c>
      <c r="I25" s="56">
        <f t="shared" si="3"/>
        <v>0</v>
      </c>
      <c r="J25" s="56">
        <f t="shared" si="4"/>
        <v>0</v>
      </c>
    </row>
    <row r="26" ht="15.75" customHeight="1">
      <c r="A26" s="42" t="s">
        <v>139</v>
      </c>
      <c r="B26" s="43" t="s">
        <v>107</v>
      </c>
      <c r="C26" s="44">
        <v>38.0</v>
      </c>
      <c r="D26" s="45">
        <f t="shared" si="2"/>
        <v>54.054</v>
      </c>
      <c r="E26" s="46">
        <v>77.22</v>
      </c>
      <c r="F26" s="48">
        <v>0.0</v>
      </c>
      <c r="G26" s="48">
        <f t="shared" si="1"/>
        <v>0</v>
      </c>
      <c r="H26" s="49">
        <f>CHOOSE(1+('Purchase Order'!$B$9&gt;=1000) +('Purchase Order'!$B$9&gt;=2000), E26,D26,C26)</f>
        <v>77.22</v>
      </c>
      <c r="I26" s="49">
        <f t="shared" si="3"/>
        <v>0</v>
      </c>
      <c r="J26" s="49">
        <f t="shared" si="4"/>
        <v>0</v>
      </c>
    </row>
    <row r="27" ht="15.75" customHeight="1">
      <c r="A27" s="50" t="s">
        <v>140</v>
      </c>
      <c r="B27" s="51" t="s">
        <v>107</v>
      </c>
      <c r="C27" s="52">
        <v>38.0</v>
      </c>
      <c r="D27" s="53">
        <f t="shared" si="2"/>
        <v>54.054</v>
      </c>
      <c r="E27" s="54">
        <v>77.22</v>
      </c>
      <c r="F27" s="55">
        <v>0.0</v>
      </c>
      <c r="G27" s="55">
        <f t="shared" si="1"/>
        <v>0</v>
      </c>
      <c r="H27" s="56">
        <f>CHOOSE(1+('Purchase Order'!$B$9&gt;=1000) +('Purchase Order'!$B$9&gt;=2000), E27,D27,C27)</f>
        <v>77.22</v>
      </c>
      <c r="I27" s="56">
        <f t="shared" si="3"/>
        <v>0</v>
      </c>
      <c r="J27" s="56">
        <f t="shared" si="4"/>
        <v>0</v>
      </c>
    </row>
    <row r="28" ht="15.75" customHeight="1">
      <c r="A28" s="42" t="s">
        <v>141</v>
      </c>
      <c r="B28" s="43" t="s">
        <v>107</v>
      </c>
      <c r="C28" s="44">
        <v>38.0</v>
      </c>
      <c r="D28" s="45">
        <f t="shared" si="2"/>
        <v>54.054</v>
      </c>
      <c r="E28" s="46">
        <v>77.22</v>
      </c>
      <c r="F28" s="48">
        <v>0.0</v>
      </c>
      <c r="G28" s="48">
        <f t="shared" si="1"/>
        <v>0</v>
      </c>
      <c r="H28" s="49">
        <f>CHOOSE(1+('Purchase Order'!$B$9&gt;=1000) +('Purchase Order'!$B$9&gt;=2000), E28,D28,C28)</f>
        <v>77.22</v>
      </c>
      <c r="I28" s="49">
        <f t="shared" si="3"/>
        <v>0</v>
      </c>
      <c r="J28" s="49">
        <f t="shared" si="4"/>
        <v>0</v>
      </c>
    </row>
    <row r="29" ht="15.75" customHeight="1">
      <c r="A29" s="50" t="s">
        <v>142</v>
      </c>
      <c r="B29" s="51" t="s">
        <v>107</v>
      </c>
      <c r="C29" s="52">
        <v>38.0</v>
      </c>
      <c r="D29" s="53">
        <f t="shared" si="2"/>
        <v>54.054</v>
      </c>
      <c r="E29" s="54">
        <v>77.22</v>
      </c>
      <c r="F29" s="55">
        <v>0.0</v>
      </c>
      <c r="G29" s="55">
        <f t="shared" si="1"/>
        <v>0</v>
      </c>
      <c r="H29" s="56">
        <f>CHOOSE(1+('Purchase Order'!$B$9&gt;=1000) +('Purchase Order'!$B$9&gt;=2000), E29,D29,C29)</f>
        <v>77.22</v>
      </c>
      <c r="I29" s="56">
        <f t="shared" si="3"/>
        <v>0</v>
      </c>
      <c r="J29" s="56">
        <f t="shared" si="4"/>
        <v>0</v>
      </c>
    </row>
    <row r="30" ht="15.75" customHeight="1">
      <c r="A30" s="42" t="s">
        <v>143</v>
      </c>
      <c r="B30" s="43" t="s">
        <v>107</v>
      </c>
      <c r="C30" s="44">
        <v>38.0</v>
      </c>
      <c r="D30" s="45">
        <f t="shared" si="2"/>
        <v>54.054</v>
      </c>
      <c r="E30" s="46">
        <v>77.22</v>
      </c>
      <c r="F30" s="48">
        <v>0.0</v>
      </c>
      <c r="G30" s="48">
        <f t="shared" si="1"/>
        <v>0</v>
      </c>
      <c r="H30" s="49">
        <f>CHOOSE(1+('Purchase Order'!$B$9&gt;=1000) +('Purchase Order'!$B$9&gt;=2000), E30,D30,C30)</f>
        <v>77.22</v>
      </c>
      <c r="I30" s="49">
        <f t="shared" si="3"/>
        <v>0</v>
      </c>
      <c r="J30" s="49">
        <f t="shared" si="4"/>
        <v>0</v>
      </c>
    </row>
    <row r="31" ht="15.75" customHeight="1">
      <c r="A31" s="50" t="s">
        <v>144</v>
      </c>
      <c r="B31" s="51" t="s">
        <v>107</v>
      </c>
      <c r="C31" s="52">
        <v>38.0</v>
      </c>
      <c r="D31" s="53">
        <f t="shared" si="2"/>
        <v>54.054</v>
      </c>
      <c r="E31" s="54">
        <v>77.22</v>
      </c>
      <c r="F31" s="55">
        <v>0.0</v>
      </c>
      <c r="G31" s="55">
        <f t="shared" si="1"/>
        <v>0</v>
      </c>
      <c r="H31" s="56">
        <f>CHOOSE(1+('Purchase Order'!$B$9&gt;=1000) +('Purchase Order'!$B$9&gt;=2000), E31,D31,C31)</f>
        <v>77.22</v>
      </c>
      <c r="I31" s="56">
        <f t="shared" si="3"/>
        <v>0</v>
      </c>
      <c r="J31" s="56">
        <f t="shared" si="4"/>
        <v>0</v>
      </c>
    </row>
    <row r="32" ht="15.75" customHeight="1">
      <c r="A32" s="42" t="s">
        <v>145</v>
      </c>
      <c r="B32" s="43" t="s">
        <v>107</v>
      </c>
      <c r="C32" s="44">
        <v>38.0</v>
      </c>
      <c r="D32" s="45">
        <f t="shared" si="2"/>
        <v>54.054</v>
      </c>
      <c r="E32" s="46">
        <v>77.22</v>
      </c>
      <c r="F32" s="48">
        <v>0.0</v>
      </c>
      <c r="G32" s="48">
        <f t="shared" si="1"/>
        <v>0</v>
      </c>
      <c r="H32" s="49">
        <f>CHOOSE(1+('Purchase Order'!$B$9&gt;=1000) +('Purchase Order'!$B$9&gt;=2000), E32,D32,C32)</f>
        <v>77.22</v>
      </c>
      <c r="I32" s="49">
        <f t="shared" si="3"/>
        <v>0</v>
      </c>
      <c r="J32" s="49">
        <f t="shared" si="4"/>
        <v>0</v>
      </c>
    </row>
    <row r="33" ht="15.75" customHeight="1">
      <c r="A33" s="50" t="s">
        <v>146</v>
      </c>
      <c r="B33" s="51" t="s">
        <v>107</v>
      </c>
      <c r="C33" s="52">
        <v>38.0</v>
      </c>
      <c r="D33" s="53">
        <f t="shared" si="2"/>
        <v>54.054</v>
      </c>
      <c r="E33" s="54">
        <v>77.22</v>
      </c>
      <c r="F33" s="55">
        <v>0.0</v>
      </c>
      <c r="G33" s="55">
        <f t="shared" si="1"/>
        <v>0</v>
      </c>
      <c r="H33" s="56">
        <f>CHOOSE(1+('Purchase Order'!$B$9&gt;=1000) +('Purchase Order'!$B$9&gt;=2000), E33,D33,C33)</f>
        <v>77.22</v>
      </c>
      <c r="I33" s="56">
        <f t="shared" si="3"/>
        <v>0</v>
      </c>
      <c r="J33" s="56">
        <f t="shared" si="4"/>
        <v>0</v>
      </c>
    </row>
    <row r="34" ht="15.75" customHeight="1">
      <c r="A34" s="42" t="s">
        <v>147</v>
      </c>
      <c r="B34" s="43" t="s">
        <v>107</v>
      </c>
      <c r="C34" s="44">
        <v>38.0</v>
      </c>
      <c r="D34" s="45">
        <f t="shared" si="2"/>
        <v>54.054</v>
      </c>
      <c r="E34" s="46">
        <v>77.22</v>
      </c>
      <c r="F34" s="48">
        <v>0.0</v>
      </c>
      <c r="G34" s="48">
        <f t="shared" si="1"/>
        <v>0</v>
      </c>
      <c r="H34" s="49">
        <f>CHOOSE(1+('Purchase Order'!$B$9&gt;=1000) +('Purchase Order'!$B$9&gt;=2000), E34,D34,C34)</f>
        <v>77.22</v>
      </c>
      <c r="I34" s="49">
        <f t="shared" si="3"/>
        <v>0</v>
      </c>
      <c r="J34" s="49">
        <f t="shared" si="4"/>
        <v>0</v>
      </c>
    </row>
    <row r="35" ht="15.75" customHeight="1">
      <c r="A35" s="50" t="s">
        <v>148</v>
      </c>
      <c r="B35" s="51" t="s">
        <v>107</v>
      </c>
      <c r="C35" s="52">
        <v>38.0</v>
      </c>
      <c r="D35" s="53">
        <f t="shared" si="2"/>
        <v>54.054</v>
      </c>
      <c r="E35" s="54">
        <v>77.22</v>
      </c>
      <c r="F35" s="55">
        <v>0.0</v>
      </c>
      <c r="G35" s="55">
        <f t="shared" si="1"/>
        <v>0</v>
      </c>
      <c r="H35" s="56">
        <f>CHOOSE(1+('Purchase Order'!$B$9&gt;=1000) +('Purchase Order'!$B$9&gt;=2000), E35,D35,C35)</f>
        <v>77.22</v>
      </c>
      <c r="I35" s="56">
        <f t="shared" si="3"/>
        <v>0</v>
      </c>
      <c r="J35" s="56">
        <f t="shared" si="4"/>
        <v>0</v>
      </c>
    </row>
    <row r="36" ht="15.75" customHeight="1">
      <c r="A36" s="42" t="s">
        <v>149</v>
      </c>
      <c r="B36" s="43" t="s">
        <v>107</v>
      </c>
      <c r="C36" s="44">
        <v>38.0</v>
      </c>
      <c r="D36" s="45">
        <f t="shared" si="2"/>
        <v>54.054</v>
      </c>
      <c r="E36" s="46">
        <v>77.22</v>
      </c>
      <c r="F36" s="48">
        <v>0.0</v>
      </c>
      <c r="G36" s="48">
        <f t="shared" si="1"/>
        <v>0</v>
      </c>
      <c r="H36" s="49">
        <f>CHOOSE(1+('Purchase Order'!$B$9&gt;=1000) +('Purchase Order'!$B$9&gt;=2000), E36,D36,C36)</f>
        <v>77.22</v>
      </c>
      <c r="I36" s="49">
        <f t="shared" si="3"/>
        <v>0</v>
      </c>
      <c r="J36" s="49">
        <f t="shared" si="4"/>
        <v>0</v>
      </c>
    </row>
    <row r="37" ht="15.75" customHeight="1">
      <c r="A37" s="50" t="s">
        <v>150</v>
      </c>
      <c r="B37" s="51" t="s">
        <v>107</v>
      </c>
      <c r="C37" s="52">
        <v>38.0</v>
      </c>
      <c r="D37" s="53">
        <f t="shared" si="2"/>
        <v>54.054</v>
      </c>
      <c r="E37" s="54">
        <v>77.22</v>
      </c>
      <c r="F37" s="55">
        <v>0.0</v>
      </c>
      <c r="G37" s="55">
        <f t="shared" si="1"/>
        <v>0</v>
      </c>
      <c r="H37" s="56">
        <f>CHOOSE(1+('Purchase Order'!$B$9&gt;=1000) +('Purchase Order'!$B$9&gt;=2000), E37,D37,C37)</f>
        <v>77.22</v>
      </c>
      <c r="I37" s="56">
        <f t="shared" si="3"/>
        <v>0</v>
      </c>
      <c r="J37" s="56">
        <f t="shared" si="4"/>
        <v>0</v>
      </c>
    </row>
    <row r="38" ht="15.75" customHeight="1">
      <c r="A38" s="42" t="s">
        <v>151</v>
      </c>
      <c r="B38" s="43" t="s">
        <v>107</v>
      </c>
      <c r="C38" s="44">
        <v>38.0</v>
      </c>
      <c r="D38" s="45">
        <f t="shared" si="2"/>
        <v>54.054</v>
      </c>
      <c r="E38" s="46">
        <v>77.22</v>
      </c>
      <c r="F38" s="48">
        <v>0.0</v>
      </c>
      <c r="G38" s="48">
        <f t="shared" si="1"/>
        <v>0</v>
      </c>
      <c r="H38" s="49">
        <f>CHOOSE(1+('Purchase Order'!$B$9&gt;=1000) +('Purchase Order'!$B$9&gt;=2000), E38,D38,C38)</f>
        <v>77.22</v>
      </c>
      <c r="I38" s="49">
        <f t="shared" si="3"/>
        <v>0</v>
      </c>
      <c r="J38" s="49">
        <f t="shared" si="4"/>
        <v>0</v>
      </c>
    </row>
    <row r="39" ht="15.75" customHeight="1">
      <c r="A39" s="50" t="s">
        <v>152</v>
      </c>
      <c r="B39" s="51" t="s">
        <v>107</v>
      </c>
      <c r="C39" s="52">
        <v>38.0</v>
      </c>
      <c r="D39" s="53">
        <f t="shared" si="2"/>
        <v>54.054</v>
      </c>
      <c r="E39" s="54">
        <v>77.22</v>
      </c>
      <c r="F39" s="55">
        <v>0.0</v>
      </c>
      <c r="G39" s="55">
        <f t="shared" si="1"/>
        <v>0</v>
      </c>
      <c r="H39" s="56">
        <f>CHOOSE(1+('Purchase Order'!$B$9&gt;=1000) +('Purchase Order'!$B$9&gt;=2000), E39,D39,C39)</f>
        <v>77.22</v>
      </c>
      <c r="I39" s="56">
        <f t="shared" si="3"/>
        <v>0</v>
      </c>
      <c r="J39" s="56">
        <f t="shared" si="4"/>
        <v>0</v>
      </c>
    </row>
    <row r="40" ht="15.75" customHeight="1">
      <c r="A40" s="42" t="s">
        <v>153</v>
      </c>
      <c r="B40" s="43" t="s">
        <v>107</v>
      </c>
      <c r="C40" s="44">
        <v>38.0</v>
      </c>
      <c r="D40" s="45">
        <f t="shared" si="2"/>
        <v>54.054</v>
      </c>
      <c r="E40" s="46">
        <v>77.22</v>
      </c>
      <c r="F40" s="48">
        <v>0.0</v>
      </c>
      <c r="G40" s="48">
        <f t="shared" si="1"/>
        <v>0</v>
      </c>
      <c r="H40" s="49">
        <f>CHOOSE(1+('Purchase Order'!$B$9&gt;=1000) +('Purchase Order'!$B$9&gt;=2000), E40,D40,C40)</f>
        <v>77.22</v>
      </c>
      <c r="I40" s="49">
        <f t="shared" si="3"/>
        <v>0</v>
      </c>
      <c r="J40" s="49">
        <f t="shared" si="4"/>
        <v>0</v>
      </c>
    </row>
    <row r="41" ht="15.75" customHeight="1">
      <c r="A41" s="50" t="s">
        <v>154</v>
      </c>
      <c r="B41" s="51" t="s">
        <v>107</v>
      </c>
      <c r="C41" s="52">
        <v>38.0</v>
      </c>
      <c r="D41" s="53">
        <f t="shared" si="2"/>
        <v>54.054</v>
      </c>
      <c r="E41" s="54">
        <v>77.22</v>
      </c>
      <c r="F41" s="55">
        <v>0.0</v>
      </c>
      <c r="G41" s="55">
        <f t="shared" si="1"/>
        <v>0</v>
      </c>
      <c r="H41" s="56">
        <f>CHOOSE(1+('Purchase Order'!$B$9&gt;=1000) +('Purchase Order'!$B$9&gt;=2000), E41,D41,C41)</f>
        <v>77.22</v>
      </c>
      <c r="I41" s="56">
        <f t="shared" si="3"/>
        <v>0</v>
      </c>
      <c r="J41" s="56">
        <f t="shared" si="4"/>
        <v>0</v>
      </c>
    </row>
    <row r="42" ht="15.75" customHeight="1">
      <c r="A42" s="42" t="s">
        <v>155</v>
      </c>
      <c r="B42" s="43" t="s">
        <v>107</v>
      </c>
      <c r="C42" s="44">
        <v>38.0</v>
      </c>
      <c r="D42" s="45">
        <f t="shared" si="2"/>
        <v>54.054</v>
      </c>
      <c r="E42" s="46">
        <v>77.22</v>
      </c>
      <c r="F42" s="48">
        <v>0.0</v>
      </c>
      <c r="G42" s="48">
        <f t="shared" si="1"/>
        <v>0</v>
      </c>
      <c r="H42" s="49">
        <f>CHOOSE(1+('Purchase Order'!$B$9&gt;=1000) +('Purchase Order'!$B$9&gt;=2000), E42,D42,C42)</f>
        <v>77.22</v>
      </c>
      <c r="I42" s="49">
        <f t="shared" si="3"/>
        <v>0</v>
      </c>
      <c r="J42" s="49">
        <f t="shared" si="4"/>
        <v>0</v>
      </c>
    </row>
    <row r="43" ht="15.75" customHeight="1">
      <c r="A43" s="50" t="s">
        <v>156</v>
      </c>
      <c r="B43" s="51" t="s">
        <v>107</v>
      </c>
      <c r="C43" s="52">
        <v>38.0</v>
      </c>
      <c r="D43" s="53">
        <f t="shared" si="2"/>
        <v>54.054</v>
      </c>
      <c r="E43" s="54">
        <v>77.22</v>
      </c>
      <c r="F43" s="55">
        <v>0.0</v>
      </c>
      <c r="G43" s="55">
        <f t="shared" si="1"/>
        <v>0</v>
      </c>
      <c r="H43" s="56">
        <f>CHOOSE(1+('Purchase Order'!$B$9&gt;=1000) +('Purchase Order'!$B$9&gt;=2000), E43,D43,C43)</f>
        <v>77.22</v>
      </c>
      <c r="I43" s="56">
        <f t="shared" si="3"/>
        <v>0</v>
      </c>
      <c r="J43" s="56">
        <f t="shared" si="4"/>
        <v>0</v>
      </c>
    </row>
    <row r="44" ht="15.75" customHeight="1">
      <c r="A44" s="42" t="s">
        <v>157</v>
      </c>
      <c r="B44" s="43" t="s">
        <v>107</v>
      </c>
      <c r="C44" s="44">
        <v>38.0</v>
      </c>
      <c r="D44" s="45">
        <f t="shared" si="2"/>
        <v>54.054</v>
      </c>
      <c r="E44" s="46">
        <v>77.22</v>
      </c>
      <c r="F44" s="48">
        <v>0.0</v>
      </c>
      <c r="G44" s="48">
        <f t="shared" si="1"/>
        <v>0</v>
      </c>
      <c r="H44" s="49">
        <f>CHOOSE(1+('Purchase Order'!$B$9&gt;=1000) +('Purchase Order'!$B$9&gt;=2000), E44,D44,C44)</f>
        <v>77.22</v>
      </c>
      <c r="I44" s="49">
        <f t="shared" si="3"/>
        <v>0</v>
      </c>
      <c r="J44" s="49">
        <f t="shared" si="4"/>
        <v>0</v>
      </c>
    </row>
    <row r="45" ht="15.75" customHeight="1">
      <c r="A45" s="50" t="s">
        <v>158</v>
      </c>
      <c r="B45" s="51" t="s">
        <v>107</v>
      </c>
      <c r="C45" s="52">
        <v>38.0</v>
      </c>
      <c r="D45" s="53">
        <f t="shared" si="2"/>
        <v>54.054</v>
      </c>
      <c r="E45" s="54">
        <v>77.22</v>
      </c>
      <c r="F45" s="55">
        <v>0.0</v>
      </c>
      <c r="G45" s="55">
        <f t="shared" si="1"/>
        <v>0</v>
      </c>
      <c r="H45" s="56">
        <f>CHOOSE(1+('Purchase Order'!$B$9&gt;=1000) +('Purchase Order'!$B$9&gt;=2000), E45,D45,C45)</f>
        <v>77.22</v>
      </c>
      <c r="I45" s="56">
        <f t="shared" si="3"/>
        <v>0</v>
      </c>
      <c r="J45" s="56">
        <f t="shared" si="4"/>
        <v>0</v>
      </c>
    </row>
    <row r="46" ht="15.75" customHeight="1">
      <c r="A46" s="42" t="s">
        <v>159</v>
      </c>
      <c r="B46" s="43" t="s">
        <v>107</v>
      </c>
      <c r="C46" s="44">
        <v>38.0</v>
      </c>
      <c r="D46" s="45">
        <f t="shared" si="2"/>
        <v>54.054</v>
      </c>
      <c r="E46" s="46">
        <v>77.22</v>
      </c>
      <c r="F46" s="48">
        <v>0.0</v>
      </c>
      <c r="G46" s="48">
        <f t="shared" si="1"/>
        <v>0</v>
      </c>
      <c r="H46" s="49">
        <f>CHOOSE(1+('Purchase Order'!$B$9&gt;=1000) +('Purchase Order'!$B$9&gt;=2000), E46,D46,C46)</f>
        <v>77.22</v>
      </c>
      <c r="I46" s="49">
        <f t="shared" si="3"/>
        <v>0</v>
      </c>
      <c r="J46" s="49">
        <f t="shared" si="4"/>
        <v>0</v>
      </c>
    </row>
    <row r="47" ht="15.75" customHeight="1">
      <c r="A47" s="50" t="s">
        <v>160</v>
      </c>
      <c r="B47" s="51" t="s">
        <v>107</v>
      </c>
      <c r="C47" s="52">
        <v>38.0</v>
      </c>
      <c r="D47" s="53">
        <f t="shared" si="2"/>
        <v>54.054</v>
      </c>
      <c r="E47" s="54">
        <v>77.22</v>
      </c>
      <c r="F47" s="55">
        <v>0.0</v>
      </c>
      <c r="G47" s="55">
        <f t="shared" si="1"/>
        <v>0</v>
      </c>
      <c r="H47" s="56">
        <f>CHOOSE(1+('Purchase Order'!$B$9&gt;=1000) +('Purchase Order'!$B$9&gt;=2000), E47,D47,C47)</f>
        <v>77.22</v>
      </c>
      <c r="I47" s="56">
        <f t="shared" si="3"/>
        <v>0</v>
      </c>
      <c r="J47" s="56">
        <f t="shared" si="4"/>
        <v>0</v>
      </c>
    </row>
    <row r="48" ht="15.75" customHeight="1">
      <c r="A48" s="42" t="s">
        <v>161</v>
      </c>
      <c r="B48" s="43" t="s">
        <v>107</v>
      </c>
      <c r="C48" s="44">
        <v>38.0</v>
      </c>
      <c r="D48" s="45">
        <f t="shared" si="2"/>
        <v>54.054</v>
      </c>
      <c r="E48" s="46">
        <v>77.22</v>
      </c>
      <c r="F48" s="48">
        <v>0.0</v>
      </c>
      <c r="G48" s="48">
        <f t="shared" si="1"/>
        <v>0</v>
      </c>
      <c r="H48" s="49">
        <f>CHOOSE(1+('Purchase Order'!$B$9&gt;=1000) +('Purchase Order'!$B$9&gt;=2000), E48,D48,C48)</f>
        <v>77.22</v>
      </c>
      <c r="I48" s="49">
        <f t="shared" si="3"/>
        <v>0</v>
      </c>
      <c r="J48" s="49">
        <f t="shared" si="4"/>
        <v>0</v>
      </c>
    </row>
    <row r="49" ht="15.75" customHeight="1">
      <c r="A49" s="50" t="s">
        <v>162</v>
      </c>
      <c r="B49" s="51" t="s">
        <v>107</v>
      </c>
      <c r="C49" s="52">
        <v>38.0</v>
      </c>
      <c r="D49" s="53">
        <f t="shared" si="2"/>
        <v>54.054</v>
      </c>
      <c r="E49" s="54">
        <v>77.22</v>
      </c>
      <c r="F49" s="55">
        <v>0.0</v>
      </c>
      <c r="G49" s="55">
        <f t="shared" si="1"/>
        <v>0</v>
      </c>
      <c r="H49" s="56">
        <f>CHOOSE(1+('Purchase Order'!$B$9&gt;=1000) +('Purchase Order'!$B$9&gt;=2000), E49,D49,C49)</f>
        <v>77.22</v>
      </c>
      <c r="I49" s="56">
        <f t="shared" si="3"/>
        <v>0</v>
      </c>
      <c r="J49" s="56">
        <f t="shared" si="4"/>
        <v>0</v>
      </c>
    </row>
    <row r="50" ht="15.75" customHeight="1">
      <c r="A50" s="42" t="s">
        <v>163</v>
      </c>
      <c r="B50" s="43" t="s">
        <v>107</v>
      </c>
      <c r="C50" s="44">
        <v>38.0</v>
      </c>
      <c r="D50" s="45">
        <f t="shared" si="2"/>
        <v>54.054</v>
      </c>
      <c r="E50" s="46">
        <v>77.22</v>
      </c>
      <c r="F50" s="48">
        <v>0.0</v>
      </c>
      <c r="G50" s="48">
        <f t="shared" si="1"/>
        <v>0</v>
      </c>
      <c r="H50" s="49">
        <f>CHOOSE(1+('Purchase Order'!$B$9&gt;=1000) +('Purchase Order'!$B$9&gt;=2000), E50,D50,C50)</f>
        <v>77.22</v>
      </c>
      <c r="I50" s="49">
        <f t="shared" si="3"/>
        <v>0</v>
      </c>
      <c r="J50" s="49">
        <f t="shared" si="4"/>
        <v>0</v>
      </c>
    </row>
    <row r="51" ht="15.75" customHeight="1">
      <c r="A51" s="50" t="s">
        <v>164</v>
      </c>
      <c r="B51" s="51" t="s">
        <v>107</v>
      </c>
      <c r="C51" s="52">
        <v>38.0</v>
      </c>
      <c r="D51" s="53">
        <f t="shared" si="2"/>
        <v>54.054</v>
      </c>
      <c r="E51" s="54">
        <v>77.22</v>
      </c>
      <c r="F51" s="55">
        <v>0.0</v>
      </c>
      <c r="G51" s="55">
        <f t="shared" si="1"/>
        <v>0</v>
      </c>
      <c r="H51" s="56">
        <f>CHOOSE(1+('Purchase Order'!$B$9&gt;=1000) +('Purchase Order'!$B$9&gt;=2000), E51,D51,C51)</f>
        <v>77.22</v>
      </c>
      <c r="I51" s="56">
        <f t="shared" si="3"/>
        <v>0</v>
      </c>
      <c r="J51" s="56">
        <f t="shared" si="4"/>
        <v>0</v>
      </c>
    </row>
    <row r="52" ht="15.75" customHeight="1">
      <c r="A52" s="42" t="s">
        <v>165</v>
      </c>
      <c r="B52" s="43" t="s">
        <v>107</v>
      </c>
      <c r="C52" s="44">
        <v>38.0</v>
      </c>
      <c r="D52" s="45">
        <f t="shared" si="2"/>
        <v>54.054</v>
      </c>
      <c r="E52" s="46">
        <v>77.22</v>
      </c>
      <c r="F52" s="48">
        <v>0.0</v>
      </c>
      <c r="G52" s="48">
        <f t="shared" si="1"/>
        <v>0</v>
      </c>
      <c r="H52" s="49">
        <f>CHOOSE(1+('Purchase Order'!$B$9&gt;=1000) +('Purchase Order'!$B$9&gt;=2000), E52,D52,C52)</f>
        <v>77.22</v>
      </c>
      <c r="I52" s="49">
        <f t="shared" si="3"/>
        <v>0</v>
      </c>
      <c r="J52" s="49">
        <f t="shared" si="4"/>
        <v>0</v>
      </c>
    </row>
    <row r="53" ht="15.75" customHeight="1">
      <c r="A53" s="50" t="s">
        <v>166</v>
      </c>
      <c r="B53" s="51" t="s">
        <v>107</v>
      </c>
      <c r="C53" s="52">
        <v>38.0</v>
      </c>
      <c r="D53" s="53">
        <f t="shared" si="2"/>
        <v>54.054</v>
      </c>
      <c r="E53" s="54">
        <v>77.22</v>
      </c>
      <c r="F53" s="55">
        <v>0.0</v>
      </c>
      <c r="G53" s="55">
        <f t="shared" si="1"/>
        <v>0</v>
      </c>
      <c r="H53" s="56">
        <f>CHOOSE(1+('Purchase Order'!$B$9&gt;=1000) +('Purchase Order'!$B$9&gt;=2000), E53,D53,C53)</f>
        <v>77.22</v>
      </c>
      <c r="I53" s="56">
        <f t="shared" si="3"/>
        <v>0</v>
      </c>
      <c r="J53" s="56">
        <f t="shared" si="4"/>
        <v>0</v>
      </c>
    </row>
    <row r="54" ht="15.75" customHeight="1">
      <c r="A54" s="42" t="s">
        <v>167</v>
      </c>
      <c r="B54" s="43" t="s">
        <v>107</v>
      </c>
      <c r="C54" s="44">
        <v>38.0</v>
      </c>
      <c r="D54" s="45">
        <f t="shared" si="2"/>
        <v>54.054</v>
      </c>
      <c r="E54" s="46">
        <v>77.22</v>
      </c>
      <c r="F54" s="48">
        <v>0.0</v>
      </c>
      <c r="G54" s="48">
        <f t="shared" si="1"/>
        <v>0</v>
      </c>
      <c r="H54" s="49">
        <f>CHOOSE(1+('Purchase Order'!$B$9&gt;=1000) +('Purchase Order'!$B$9&gt;=2000), E54,D54,C54)</f>
        <v>77.22</v>
      </c>
      <c r="I54" s="49">
        <f t="shared" si="3"/>
        <v>0</v>
      </c>
      <c r="J54" s="49">
        <f t="shared" si="4"/>
        <v>0</v>
      </c>
    </row>
    <row r="55" ht="15.75" customHeight="1">
      <c r="A55" s="50" t="s">
        <v>168</v>
      </c>
      <c r="B55" s="51" t="s">
        <v>107</v>
      </c>
      <c r="C55" s="52">
        <v>38.0</v>
      </c>
      <c r="D55" s="53">
        <f t="shared" si="2"/>
        <v>54.054</v>
      </c>
      <c r="E55" s="54">
        <v>77.22</v>
      </c>
      <c r="F55" s="55">
        <v>0.0</v>
      </c>
      <c r="G55" s="55">
        <f t="shared" si="1"/>
        <v>0</v>
      </c>
      <c r="H55" s="56">
        <f>CHOOSE(1+('Purchase Order'!$B$9&gt;=1000) +('Purchase Order'!$B$9&gt;=2000), E55,D55,C55)</f>
        <v>77.22</v>
      </c>
      <c r="I55" s="56">
        <f t="shared" si="3"/>
        <v>0</v>
      </c>
      <c r="J55" s="56">
        <f t="shared" si="4"/>
        <v>0</v>
      </c>
    </row>
    <row r="56" ht="15.75" customHeight="1">
      <c r="A56" s="42" t="s">
        <v>169</v>
      </c>
      <c r="B56" s="43" t="s">
        <v>107</v>
      </c>
      <c r="C56" s="44">
        <v>38.0</v>
      </c>
      <c r="D56" s="45">
        <f t="shared" si="2"/>
        <v>54.054</v>
      </c>
      <c r="E56" s="46">
        <v>77.22</v>
      </c>
      <c r="F56" s="48">
        <v>0.0</v>
      </c>
      <c r="G56" s="48">
        <f t="shared" si="1"/>
        <v>0</v>
      </c>
      <c r="H56" s="49">
        <f>CHOOSE(1+('Purchase Order'!$B$9&gt;=1000) +('Purchase Order'!$B$9&gt;=2000), E56,D56,C56)</f>
        <v>77.22</v>
      </c>
      <c r="I56" s="49">
        <f t="shared" si="3"/>
        <v>0</v>
      </c>
      <c r="J56" s="49">
        <f t="shared" si="4"/>
        <v>0</v>
      </c>
    </row>
    <row r="57" ht="15.75" customHeight="1">
      <c r="A57" s="50" t="s">
        <v>170</v>
      </c>
      <c r="B57" s="51" t="s">
        <v>107</v>
      </c>
      <c r="C57" s="52">
        <v>38.0</v>
      </c>
      <c r="D57" s="53">
        <f t="shared" si="2"/>
        <v>54.054</v>
      </c>
      <c r="E57" s="54">
        <v>77.22</v>
      </c>
      <c r="F57" s="55">
        <v>0.0</v>
      </c>
      <c r="G57" s="55">
        <f t="shared" si="1"/>
        <v>0</v>
      </c>
      <c r="H57" s="56">
        <f>CHOOSE(1+('Purchase Order'!$B$9&gt;=1000) +('Purchase Order'!$B$9&gt;=2000), E57,D57,C57)</f>
        <v>77.22</v>
      </c>
      <c r="I57" s="56">
        <f t="shared" si="3"/>
        <v>0</v>
      </c>
      <c r="J57" s="56">
        <f t="shared" si="4"/>
        <v>0</v>
      </c>
    </row>
    <row r="58" ht="15.75" customHeight="1">
      <c r="A58" s="42" t="s">
        <v>171</v>
      </c>
      <c r="B58" s="43" t="s">
        <v>107</v>
      </c>
      <c r="C58" s="44">
        <v>38.0</v>
      </c>
      <c r="D58" s="45">
        <f t="shared" si="2"/>
        <v>54.054</v>
      </c>
      <c r="E58" s="46">
        <v>77.22</v>
      </c>
      <c r="F58" s="48">
        <v>0.0</v>
      </c>
      <c r="G58" s="48">
        <f t="shared" si="1"/>
        <v>0</v>
      </c>
      <c r="H58" s="49">
        <f>CHOOSE(1+('Purchase Order'!$B$9&gt;=1000) +('Purchase Order'!$B$9&gt;=2000), E58,D58,C58)</f>
        <v>77.22</v>
      </c>
      <c r="I58" s="49">
        <f t="shared" si="3"/>
        <v>0</v>
      </c>
      <c r="J58" s="49">
        <f t="shared" si="4"/>
        <v>0</v>
      </c>
    </row>
    <row r="59" ht="15.75" customHeight="1">
      <c r="A59" s="50" t="s">
        <v>172</v>
      </c>
      <c r="B59" s="51" t="s">
        <v>107</v>
      </c>
      <c r="C59" s="52">
        <v>38.0</v>
      </c>
      <c r="D59" s="53">
        <f t="shared" si="2"/>
        <v>54.054</v>
      </c>
      <c r="E59" s="54">
        <v>77.22</v>
      </c>
      <c r="F59" s="55">
        <v>0.0</v>
      </c>
      <c r="G59" s="55">
        <f t="shared" si="1"/>
        <v>0</v>
      </c>
      <c r="H59" s="56">
        <f>CHOOSE(1+('Purchase Order'!$B$9&gt;=1000) +('Purchase Order'!$B$9&gt;=2000), E59,D59,C59)</f>
        <v>77.22</v>
      </c>
      <c r="I59" s="56">
        <f t="shared" si="3"/>
        <v>0</v>
      </c>
      <c r="J59" s="56">
        <f t="shared" si="4"/>
        <v>0</v>
      </c>
    </row>
    <row r="60" ht="15.75" customHeight="1">
      <c r="A60" s="42" t="s">
        <v>173</v>
      </c>
      <c r="B60" s="43" t="s">
        <v>107</v>
      </c>
      <c r="C60" s="44">
        <v>38.0</v>
      </c>
      <c r="D60" s="45">
        <f t="shared" si="2"/>
        <v>54.054</v>
      </c>
      <c r="E60" s="46">
        <v>77.22</v>
      </c>
      <c r="F60" s="48">
        <v>0.0</v>
      </c>
      <c r="G60" s="48">
        <f t="shared" si="1"/>
        <v>0</v>
      </c>
      <c r="H60" s="49">
        <f>CHOOSE(1+('Purchase Order'!$B$9&gt;=1000) +('Purchase Order'!$B$9&gt;=2000), E60,D60,C60)</f>
        <v>77.22</v>
      </c>
      <c r="I60" s="49">
        <f t="shared" si="3"/>
        <v>0</v>
      </c>
      <c r="J60" s="49">
        <f t="shared" si="4"/>
        <v>0</v>
      </c>
    </row>
    <row r="61" ht="15.75" customHeight="1">
      <c r="A61" s="50" t="s">
        <v>174</v>
      </c>
      <c r="B61" s="51" t="s">
        <v>107</v>
      </c>
      <c r="C61" s="52">
        <v>38.0</v>
      </c>
      <c r="D61" s="53">
        <f t="shared" si="2"/>
        <v>54.054</v>
      </c>
      <c r="E61" s="54">
        <v>77.22</v>
      </c>
      <c r="F61" s="55">
        <v>0.0</v>
      </c>
      <c r="G61" s="55">
        <f t="shared" si="1"/>
        <v>0</v>
      </c>
      <c r="H61" s="56">
        <f>CHOOSE(1+('Purchase Order'!$B$9&gt;=1000) +('Purchase Order'!$B$9&gt;=2000), E61,D61,C61)</f>
        <v>77.22</v>
      </c>
      <c r="I61" s="56">
        <f t="shared" si="3"/>
        <v>0</v>
      </c>
      <c r="J61" s="56">
        <f t="shared" si="4"/>
        <v>0</v>
      </c>
    </row>
    <row r="62" ht="15.75" customHeight="1">
      <c r="A62" s="42" t="s">
        <v>175</v>
      </c>
      <c r="B62" s="43" t="s">
        <v>107</v>
      </c>
      <c r="C62" s="44">
        <v>38.0</v>
      </c>
      <c r="D62" s="45">
        <f t="shared" si="2"/>
        <v>54.054</v>
      </c>
      <c r="E62" s="46">
        <v>77.22</v>
      </c>
      <c r="F62" s="48">
        <v>0.0</v>
      </c>
      <c r="G62" s="48">
        <f t="shared" si="1"/>
        <v>0</v>
      </c>
      <c r="H62" s="49">
        <f>CHOOSE(1+('Purchase Order'!$B$9&gt;=1000) +('Purchase Order'!$B$9&gt;=2000), E62,D62,C62)</f>
        <v>77.22</v>
      </c>
      <c r="I62" s="49">
        <f t="shared" si="3"/>
        <v>0</v>
      </c>
      <c r="J62" s="49">
        <f t="shared" si="4"/>
        <v>0</v>
      </c>
    </row>
    <row r="63" ht="15.75" customHeight="1">
      <c r="A63" s="50" t="s">
        <v>176</v>
      </c>
      <c r="B63" s="51" t="s">
        <v>107</v>
      </c>
      <c r="C63" s="52">
        <v>38.0</v>
      </c>
      <c r="D63" s="53">
        <f t="shared" si="2"/>
        <v>54.054</v>
      </c>
      <c r="E63" s="54">
        <v>77.22</v>
      </c>
      <c r="F63" s="55">
        <v>0.0</v>
      </c>
      <c r="G63" s="55">
        <f t="shared" si="1"/>
        <v>0</v>
      </c>
      <c r="H63" s="56">
        <f>CHOOSE(1+('Purchase Order'!$B$9&gt;=1000) +('Purchase Order'!$B$9&gt;=2000), E63,D63,C63)</f>
        <v>77.22</v>
      </c>
      <c r="I63" s="56">
        <f t="shared" si="3"/>
        <v>0</v>
      </c>
      <c r="J63" s="56">
        <f t="shared" si="4"/>
        <v>0</v>
      </c>
    </row>
    <row r="64" ht="15.75" customHeight="1">
      <c r="A64" s="42" t="s">
        <v>177</v>
      </c>
      <c r="B64" s="43" t="s">
        <v>107</v>
      </c>
      <c r="C64" s="44">
        <v>38.0</v>
      </c>
      <c r="D64" s="45">
        <f t="shared" si="2"/>
        <v>54.054</v>
      </c>
      <c r="E64" s="46">
        <v>77.22</v>
      </c>
      <c r="F64" s="48">
        <v>0.0</v>
      </c>
      <c r="G64" s="48">
        <f t="shared" si="1"/>
        <v>0</v>
      </c>
      <c r="H64" s="49">
        <f>CHOOSE(1+('Purchase Order'!$B$9&gt;=1000) +('Purchase Order'!$B$9&gt;=2000), E64,D64,C64)</f>
        <v>77.22</v>
      </c>
      <c r="I64" s="49">
        <f t="shared" si="3"/>
        <v>0</v>
      </c>
      <c r="J64" s="49">
        <f t="shared" si="4"/>
        <v>0</v>
      </c>
    </row>
    <row r="65" ht="15.75" customHeight="1">
      <c r="A65" s="50" t="s">
        <v>178</v>
      </c>
      <c r="B65" s="51" t="s">
        <v>107</v>
      </c>
      <c r="C65" s="52">
        <v>38.0</v>
      </c>
      <c r="D65" s="53">
        <f t="shared" si="2"/>
        <v>54.054</v>
      </c>
      <c r="E65" s="54">
        <v>77.22</v>
      </c>
      <c r="F65" s="55">
        <v>0.0</v>
      </c>
      <c r="G65" s="55">
        <f t="shared" si="1"/>
        <v>0</v>
      </c>
      <c r="H65" s="56">
        <f>CHOOSE(1+('Purchase Order'!$B$9&gt;=1000) +('Purchase Order'!$B$9&gt;=2000), E65,D65,C65)</f>
        <v>77.22</v>
      </c>
      <c r="I65" s="56">
        <f t="shared" si="3"/>
        <v>0</v>
      </c>
      <c r="J65" s="56">
        <f t="shared" si="4"/>
        <v>0</v>
      </c>
    </row>
    <row r="66" ht="15.75" customHeight="1">
      <c r="A66" s="42" t="s">
        <v>179</v>
      </c>
      <c r="B66" s="43" t="s">
        <v>107</v>
      </c>
      <c r="C66" s="44">
        <v>38.0</v>
      </c>
      <c r="D66" s="45">
        <f t="shared" si="2"/>
        <v>54.054</v>
      </c>
      <c r="E66" s="46">
        <v>77.22</v>
      </c>
      <c r="F66" s="48">
        <v>0.0</v>
      </c>
      <c r="G66" s="48">
        <f t="shared" si="1"/>
        <v>0</v>
      </c>
      <c r="H66" s="49">
        <f>CHOOSE(1+('Purchase Order'!$B$9&gt;=1000) +('Purchase Order'!$B$9&gt;=2000), E66,D66,C66)</f>
        <v>77.22</v>
      </c>
      <c r="I66" s="49">
        <f t="shared" si="3"/>
        <v>0</v>
      </c>
      <c r="J66" s="49">
        <f t="shared" si="4"/>
        <v>0</v>
      </c>
    </row>
    <row r="67" ht="15.75" customHeight="1">
      <c r="A67" s="50" t="s">
        <v>180</v>
      </c>
      <c r="B67" s="51" t="s">
        <v>107</v>
      </c>
      <c r="C67" s="52">
        <v>38.0</v>
      </c>
      <c r="D67" s="53">
        <f t="shared" si="2"/>
        <v>54.054</v>
      </c>
      <c r="E67" s="54">
        <v>77.22</v>
      </c>
      <c r="F67" s="55">
        <v>0.0</v>
      </c>
      <c r="G67" s="55">
        <f t="shared" si="1"/>
        <v>0</v>
      </c>
      <c r="H67" s="56">
        <f>CHOOSE(1+('Purchase Order'!$B$9&gt;=1000) +('Purchase Order'!$B$9&gt;=2000), E67,D67,C67)</f>
        <v>77.22</v>
      </c>
      <c r="I67" s="56">
        <f t="shared" si="3"/>
        <v>0</v>
      </c>
      <c r="J67" s="56">
        <f t="shared" si="4"/>
        <v>0</v>
      </c>
    </row>
    <row r="68" ht="15.75" customHeight="1">
      <c r="A68" s="42" t="s">
        <v>181</v>
      </c>
      <c r="B68" s="43" t="s">
        <v>107</v>
      </c>
      <c r="C68" s="44">
        <v>38.0</v>
      </c>
      <c r="D68" s="45">
        <f t="shared" si="2"/>
        <v>54.054</v>
      </c>
      <c r="E68" s="46">
        <v>77.22</v>
      </c>
      <c r="F68" s="48">
        <v>0.0</v>
      </c>
      <c r="G68" s="48">
        <f t="shared" si="1"/>
        <v>0</v>
      </c>
      <c r="H68" s="49">
        <f>CHOOSE(1+('Purchase Order'!$B$9&gt;=1000) +('Purchase Order'!$B$9&gt;=2000), E68,D68,C68)</f>
        <v>77.22</v>
      </c>
      <c r="I68" s="49">
        <f t="shared" si="3"/>
        <v>0</v>
      </c>
      <c r="J68" s="49">
        <f t="shared" si="4"/>
        <v>0</v>
      </c>
    </row>
    <row r="69" ht="15.75" customHeight="1">
      <c r="A69" s="50" t="s">
        <v>182</v>
      </c>
      <c r="B69" s="51" t="s">
        <v>107</v>
      </c>
      <c r="C69" s="52">
        <v>38.0</v>
      </c>
      <c r="D69" s="53">
        <f t="shared" si="2"/>
        <v>54.054</v>
      </c>
      <c r="E69" s="54">
        <v>77.22</v>
      </c>
      <c r="F69" s="55">
        <v>0.0</v>
      </c>
      <c r="G69" s="55">
        <f t="shared" si="1"/>
        <v>0</v>
      </c>
      <c r="H69" s="56">
        <f>CHOOSE(1+('Purchase Order'!$B$9&gt;=1000) +('Purchase Order'!$B$9&gt;=2000), E69,D69,C69)</f>
        <v>77.22</v>
      </c>
      <c r="I69" s="56">
        <f t="shared" si="3"/>
        <v>0</v>
      </c>
      <c r="J69" s="56">
        <f t="shared" si="4"/>
        <v>0</v>
      </c>
    </row>
    <row r="70" ht="15.75" customHeight="1">
      <c r="A70" s="42" t="s">
        <v>183</v>
      </c>
      <c r="B70" s="43" t="s">
        <v>107</v>
      </c>
      <c r="C70" s="44">
        <v>38.0</v>
      </c>
      <c r="D70" s="45">
        <f t="shared" si="2"/>
        <v>54.054</v>
      </c>
      <c r="E70" s="46">
        <v>77.22</v>
      </c>
      <c r="F70" s="48">
        <v>0.0</v>
      </c>
      <c r="G70" s="48">
        <f t="shared" si="1"/>
        <v>0</v>
      </c>
      <c r="H70" s="49">
        <f>CHOOSE(1+('Purchase Order'!$B$9&gt;=1000) +('Purchase Order'!$B$9&gt;=2000), E70,D70,C70)</f>
        <v>77.22</v>
      </c>
      <c r="I70" s="49">
        <f t="shared" si="3"/>
        <v>0</v>
      </c>
      <c r="J70" s="49">
        <f t="shared" si="4"/>
        <v>0</v>
      </c>
    </row>
    <row r="71" ht="15.75" customHeight="1">
      <c r="A71" s="50" t="s">
        <v>184</v>
      </c>
      <c r="B71" s="51" t="s">
        <v>107</v>
      </c>
      <c r="C71" s="52">
        <v>38.0</v>
      </c>
      <c r="D71" s="53">
        <f t="shared" si="2"/>
        <v>54.054</v>
      </c>
      <c r="E71" s="54">
        <v>77.22</v>
      </c>
      <c r="F71" s="55">
        <v>0.0</v>
      </c>
      <c r="G71" s="55">
        <f t="shared" si="1"/>
        <v>0</v>
      </c>
      <c r="H71" s="56">
        <f>CHOOSE(1+('Purchase Order'!$B$9&gt;=1000) +('Purchase Order'!$B$9&gt;=2000), E71,D71,C71)</f>
        <v>77.22</v>
      </c>
      <c r="I71" s="56">
        <f t="shared" si="3"/>
        <v>0</v>
      </c>
      <c r="J71" s="56">
        <f t="shared" si="4"/>
        <v>0</v>
      </c>
    </row>
    <row r="72" ht="15.75" customHeight="1">
      <c r="A72" s="42" t="s">
        <v>185</v>
      </c>
      <c r="B72" s="43" t="s">
        <v>107</v>
      </c>
      <c r="C72" s="44">
        <v>38.0</v>
      </c>
      <c r="D72" s="45">
        <f t="shared" si="2"/>
        <v>54.054</v>
      </c>
      <c r="E72" s="46">
        <v>77.22</v>
      </c>
      <c r="F72" s="48">
        <v>0.0</v>
      </c>
      <c r="G72" s="48">
        <f t="shared" si="1"/>
        <v>0</v>
      </c>
      <c r="H72" s="49">
        <f>CHOOSE(1+('Purchase Order'!$B$9&gt;=1000) +('Purchase Order'!$B$9&gt;=2000), E72,D72,C72)</f>
        <v>77.22</v>
      </c>
      <c r="I72" s="49">
        <f t="shared" si="3"/>
        <v>0</v>
      </c>
      <c r="J72" s="49">
        <f t="shared" si="4"/>
        <v>0</v>
      </c>
    </row>
    <row r="73" ht="15.75" customHeight="1">
      <c r="A73" s="50" t="s">
        <v>186</v>
      </c>
      <c r="B73" s="51" t="s">
        <v>107</v>
      </c>
      <c r="C73" s="52">
        <v>38.0</v>
      </c>
      <c r="D73" s="53">
        <f t="shared" si="2"/>
        <v>54.054</v>
      </c>
      <c r="E73" s="54">
        <v>77.22</v>
      </c>
      <c r="F73" s="55">
        <v>0.0</v>
      </c>
      <c r="G73" s="55">
        <f t="shared" si="1"/>
        <v>0</v>
      </c>
      <c r="H73" s="56">
        <f>CHOOSE(1+('Purchase Order'!$B$9&gt;=1000) +('Purchase Order'!$B$9&gt;=2000), E73,D73,C73)</f>
        <v>77.22</v>
      </c>
      <c r="I73" s="56">
        <f t="shared" si="3"/>
        <v>0</v>
      </c>
      <c r="J73" s="56">
        <f t="shared" si="4"/>
        <v>0</v>
      </c>
    </row>
    <row r="74" ht="15.75" customHeight="1">
      <c r="A74" s="42" t="s">
        <v>187</v>
      </c>
      <c r="B74" s="43" t="s">
        <v>107</v>
      </c>
      <c r="C74" s="44">
        <v>38.0</v>
      </c>
      <c r="D74" s="45">
        <f t="shared" si="2"/>
        <v>54.054</v>
      </c>
      <c r="E74" s="46">
        <v>77.22</v>
      </c>
      <c r="F74" s="48">
        <v>0.0</v>
      </c>
      <c r="G74" s="48">
        <f t="shared" si="1"/>
        <v>0</v>
      </c>
      <c r="H74" s="49">
        <f>CHOOSE(1+('Purchase Order'!$B$9&gt;=1000) +('Purchase Order'!$B$9&gt;=2000), E74,D74,C74)</f>
        <v>77.22</v>
      </c>
      <c r="I74" s="49">
        <f t="shared" si="3"/>
        <v>0</v>
      </c>
      <c r="J74" s="49">
        <f t="shared" si="4"/>
        <v>0</v>
      </c>
    </row>
    <row r="75" ht="15.75" customHeight="1">
      <c r="A75" s="50" t="s">
        <v>188</v>
      </c>
      <c r="B75" s="51" t="s">
        <v>107</v>
      </c>
      <c r="C75" s="52">
        <v>38.0</v>
      </c>
      <c r="D75" s="53">
        <f t="shared" si="2"/>
        <v>54.054</v>
      </c>
      <c r="E75" s="54">
        <v>77.22</v>
      </c>
      <c r="F75" s="55">
        <v>0.0</v>
      </c>
      <c r="G75" s="55">
        <f t="shared" si="1"/>
        <v>0</v>
      </c>
      <c r="H75" s="56">
        <f>CHOOSE(1+('Purchase Order'!$B$9&gt;=1000) +('Purchase Order'!$B$9&gt;=2000), E75,D75,C75)</f>
        <v>77.22</v>
      </c>
      <c r="I75" s="56">
        <f t="shared" si="3"/>
        <v>0</v>
      </c>
      <c r="J75" s="56">
        <f t="shared" si="4"/>
        <v>0</v>
      </c>
    </row>
    <row r="76" ht="15.75" customHeight="1">
      <c r="A76" s="42" t="s">
        <v>189</v>
      </c>
      <c r="B76" s="43" t="s">
        <v>107</v>
      </c>
      <c r="C76" s="44">
        <v>38.0</v>
      </c>
      <c r="D76" s="45">
        <f t="shared" si="2"/>
        <v>54.054</v>
      </c>
      <c r="E76" s="46">
        <v>77.22</v>
      </c>
      <c r="F76" s="48">
        <v>0.0</v>
      </c>
      <c r="G76" s="48">
        <f t="shared" si="1"/>
        <v>0</v>
      </c>
      <c r="H76" s="49">
        <f>CHOOSE(1+('Purchase Order'!$B$9&gt;=1000) +('Purchase Order'!$B$9&gt;=2000), E76,D76,C76)</f>
        <v>77.22</v>
      </c>
      <c r="I76" s="49">
        <f t="shared" si="3"/>
        <v>0</v>
      </c>
      <c r="J76" s="49">
        <f t="shared" si="4"/>
        <v>0</v>
      </c>
    </row>
    <row r="77" ht="15.75" customHeight="1">
      <c r="A77" s="50" t="s">
        <v>190</v>
      </c>
      <c r="B77" s="51" t="s">
        <v>107</v>
      </c>
      <c r="C77" s="52">
        <v>38.0</v>
      </c>
      <c r="D77" s="53">
        <f t="shared" si="2"/>
        <v>54.054</v>
      </c>
      <c r="E77" s="54">
        <v>77.22</v>
      </c>
      <c r="F77" s="55">
        <v>0.0</v>
      </c>
      <c r="G77" s="55">
        <f t="shared" si="1"/>
        <v>0</v>
      </c>
      <c r="H77" s="56">
        <f>CHOOSE(1+('Purchase Order'!$B$9&gt;=1000) +('Purchase Order'!$B$9&gt;=2000), E77,D77,C77)</f>
        <v>77.22</v>
      </c>
      <c r="I77" s="56">
        <f t="shared" si="3"/>
        <v>0</v>
      </c>
      <c r="J77" s="56">
        <f t="shared" si="4"/>
        <v>0</v>
      </c>
    </row>
    <row r="78" ht="15.75" customHeight="1">
      <c r="A78" s="42" t="s">
        <v>191</v>
      </c>
      <c r="B78" s="43" t="s">
        <v>107</v>
      </c>
      <c r="C78" s="44">
        <v>38.0</v>
      </c>
      <c r="D78" s="45">
        <f t="shared" si="2"/>
        <v>54.054</v>
      </c>
      <c r="E78" s="46">
        <v>77.22</v>
      </c>
      <c r="F78" s="48">
        <v>0.0</v>
      </c>
      <c r="G78" s="48">
        <f t="shared" si="1"/>
        <v>0</v>
      </c>
      <c r="H78" s="49">
        <f>CHOOSE(1+('Purchase Order'!$B$9&gt;=1000) +('Purchase Order'!$B$9&gt;=2000), E78,D78,C78)</f>
        <v>77.22</v>
      </c>
      <c r="I78" s="49">
        <f t="shared" si="3"/>
        <v>0</v>
      </c>
      <c r="J78" s="49">
        <f t="shared" si="4"/>
        <v>0</v>
      </c>
    </row>
    <row r="79" ht="15.75" customHeight="1">
      <c r="A79" s="50" t="s">
        <v>192</v>
      </c>
      <c r="B79" s="51" t="s">
        <v>107</v>
      </c>
      <c r="C79" s="52">
        <v>38.0</v>
      </c>
      <c r="D79" s="53">
        <f t="shared" si="2"/>
        <v>54.054</v>
      </c>
      <c r="E79" s="54">
        <v>77.22</v>
      </c>
      <c r="F79" s="55">
        <v>0.0</v>
      </c>
      <c r="G79" s="55">
        <f t="shared" si="1"/>
        <v>0</v>
      </c>
      <c r="H79" s="56">
        <f>CHOOSE(1+('Purchase Order'!$B$9&gt;=1000) +('Purchase Order'!$B$9&gt;=2000), E79,D79,C79)</f>
        <v>77.22</v>
      </c>
      <c r="I79" s="56">
        <f t="shared" si="3"/>
        <v>0</v>
      </c>
      <c r="J79" s="56">
        <f t="shared" si="4"/>
        <v>0</v>
      </c>
    </row>
    <row r="80" ht="15.75" customHeight="1">
      <c r="A80" s="42" t="s">
        <v>193</v>
      </c>
      <c r="B80" s="43" t="s">
        <v>107</v>
      </c>
      <c r="C80" s="44">
        <v>38.0</v>
      </c>
      <c r="D80" s="45">
        <f t="shared" si="2"/>
        <v>54.054</v>
      </c>
      <c r="E80" s="46">
        <v>77.22</v>
      </c>
      <c r="F80" s="48">
        <v>0.0</v>
      </c>
      <c r="G80" s="48">
        <f t="shared" si="1"/>
        <v>0</v>
      </c>
      <c r="H80" s="49">
        <f>CHOOSE(1+('Purchase Order'!$B$9&gt;=1000) +('Purchase Order'!$B$9&gt;=2000), E80,D80,C80)</f>
        <v>77.22</v>
      </c>
      <c r="I80" s="49">
        <f t="shared" si="3"/>
        <v>0</v>
      </c>
      <c r="J80" s="49">
        <f t="shared" si="4"/>
        <v>0</v>
      </c>
    </row>
    <row r="81" ht="15.75" customHeight="1">
      <c r="A81" s="50" t="s">
        <v>194</v>
      </c>
      <c r="B81" s="51" t="s">
        <v>107</v>
      </c>
      <c r="C81" s="52">
        <v>38.0</v>
      </c>
      <c r="D81" s="53">
        <f t="shared" si="2"/>
        <v>54.054</v>
      </c>
      <c r="E81" s="54">
        <v>77.22</v>
      </c>
      <c r="F81" s="55">
        <v>0.0</v>
      </c>
      <c r="G81" s="55">
        <f t="shared" si="1"/>
        <v>0</v>
      </c>
      <c r="H81" s="56">
        <f>CHOOSE(1+('Purchase Order'!$B$9&gt;=1000) +('Purchase Order'!$B$9&gt;=2000), E81,D81,C81)</f>
        <v>77.22</v>
      </c>
      <c r="I81" s="56">
        <f t="shared" si="3"/>
        <v>0</v>
      </c>
      <c r="J81" s="56">
        <f t="shared" si="4"/>
        <v>0</v>
      </c>
    </row>
    <row r="82" ht="15.75" customHeight="1">
      <c r="A82" s="42" t="s">
        <v>195</v>
      </c>
      <c r="B82" s="43" t="s">
        <v>107</v>
      </c>
      <c r="C82" s="44">
        <v>38.0</v>
      </c>
      <c r="D82" s="45">
        <f t="shared" si="2"/>
        <v>54.054</v>
      </c>
      <c r="E82" s="46">
        <v>77.22</v>
      </c>
      <c r="F82" s="48">
        <v>0.0</v>
      </c>
      <c r="G82" s="48">
        <f t="shared" si="1"/>
        <v>0</v>
      </c>
      <c r="H82" s="49">
        <f>CHOOSE(1+('Purchase Order'!$B$9&gt;=1000) +('Purchase Order'!$B$9&gt;=2000), E82,D82,C82)</f>
        <v>77.22</v>
      </c>
      <c r="I82" s="49">
        <f t="shared" si="3"/>
        <v>0</v>
      </c>
      <c r="J82" s="49">
        <f t="shared" si="4"/>
        <v>0</v>
      </c>
    </row>
    <row r="83" ht="15.75" customHeight="1">
      <c r="A83" s="50" t="s">
        <v>196</v>
      </c>
      <c r="B83" s="51" t="s">
        <v>107</v>
      </c>
      <c r="C83" s="52">
        <v>38.0</v>
      </c>
      <c r="D83" s="53">
        <f t="shared" si="2"/>
        <v>54.054</v>
      </c>
      <c r="E83" s="54">
        <v>77.22</v>
      </c>
      <c r="F83" s="55">
        <v>0.0</v>
      </c>
      <c r="G83" s="55">
        <f t="shared" si="1"/>
        <v>0</v>
      </c>
      <c r="H83" s="56">
        <f>CHOOSE(1+('Purchase Order'!$B$9&gt;=1000) +('Purchase Order'!$B$9&gt;=2000), E83,D83,C83)</f>
        <v>77.22</v>
      </c>
      <c r="I83" s="56">
        <f t="shared" si="3"/>
        <v>0</v>
      </c>
      <c r="J83" s="56">
        <f t="shared" si="4"/>
        <v>0</v>
      </c>
    </row>
    <row r="84" ht="15.75" customHeight="1">
      <c r="A84" s="42" t="s">
        <v>197</v>
      </c>
      <c r="B84" s="43" t="s">
        <v>107</v>
      </c>
      <c r="C84" s="44">
        <v>38.0</v>
      </c>
      <c r="D84" s="45">
        <f t="shared" si="2"/>
        <v>54.054</v>
      </c>
      <c r="E84" s="46">
        <v>77.22</v>
      </c>
      <c r="F84" s="48">
        <v>0.0</v>
      </c>
      <c r="G84" s="48">
        <f t="shared" si="1"/>
        <v>0</v>
      </c>
      <c r="H84" s="49">
        <f>CHOOSE(1+('Purchase Order'!$B$9&gt;=1000) +('Purchase Order'!$B$9&gt;=2000), E84,D84,C84)</f>
        <v>77.22</v>
      </c>
      <c r="I84" s="49">
        <f t="shared" si="3"/>
        <v>0</v>
      </c>
      <c r="J84" s="49">
        <f t="shared" si="4"/>
        <v>0</v>
      </c>
    </row>
    <row r="85" ht="15.75" customHeight="1">
      <c r="A85" s="50" t="s">
        <v>197</v>
      </c>
      <c r="B85" s="51" t="s">
        <v>107</v>
      </c>
      <c r="C85" s="52">
        <v>38.0</v>
      </c>
      <c r="D85" s="53">
        <f t="shared" si="2"/>
        <v>54.054</v>
      </c>
      <c r="E85" s="54">
        <v>77.22</v>
      </c>
      <c r="F85" s="55">
        <v>0.0</v>
      </c>
      <c r="G85" s="55">
        <f t="shared" si="1"/>
        <v>0</v>
      </c>
      <c r="H85" s="56">
        <f>CHOOSE(1+('Purchase Order'!$B$9&gt;=1000) +('Purchase Order'!$B$9&gt;=2000), E85,D85,C85)</f>
        <v>77.22</v>
      </c>
      <c r="I85" s="56">
        <f t="shared" si="3"/>
        <v>0</v>
      </c>
      <c r="J85" s="56">
        <f t="shared" si="4"/>
        <v>0</v>
      </c>
    </row>
    <row r="86" ht="15.75" customHeight="1">
      <c r="A86" s="42" t="s">
        <v>198</v>
      </c>
      <c r="B86" s="43" t="s">
        <v>107</v>
      </c>
      <c r="C86" s="44">
        <v>38.0</v>
      </c>
      <c r="D86" s="45">
        <f t="shared" si="2"/>
        <v>54.054</v>
      </c>
      <c r="E86" s="46">
        <v>77.22</v>
      </c>
      <c r="F86" s="48">
        <v>0.0</v>
      </c>
      <c r="G86" s="48">
        <f t="shared" si="1"/>
        <v>0</v>
      </c>
      <c r="H86" s="49">
        <f>CHOOSE(1+('Purchase Order'!$B$9&gt;=1000) +('Purchase Order'!$B$9&gt;=2000), E86,D86,C86)</f>
        <v>77.22</v>
      </c>
      <c r="I86" s="49">
        <f t="shared" si="3"/>
        <v>0</v>
      </c>
      <c r="J86" s="49">
        <f t="shared" si="4"/>
        <v>0</v>
      </c>
    </row>
    <row r="87" ht="15.75" customHeight="1">
      <c r="A87" s="50" t="s">
        <v>198</v>
      </c>
      <c r="B87" s="51" t="s">
        <v>107</v>
      </c>
      <c r="C87" s="52">
        <v>38.0</v>
      </c>
      <c r="D87" s="53">
        <f t="shared" si="2"/>
        <v>54.054</v>
      </c>
      <c r="E87" s="54">
        <v>77.22</v>
      </c>
      <c r="F87" s="55">
        <v>0.0</v>
      </c>
      <c r="G87" s="55">
        <f t="shared" si="1"/>
        <v>0</v>
      </c>
      <c r="H87" s="56">
        <f>CHOOSE(1+('Purchase Order'!$B$9&gt;=1000) +('Purchase Order'!$B$9&gt;=2000), E87,D87,C87)</f>
        <v>77.22</v>
      </c>
      <c r="I87" s="56">
        <f t="shared" si="3"/>
        <v>0</v>
      </c>
      <c r="J87" s="56">
        <f t="shared" si="4"/>
        <v>0</v>
      </c>
    </row>
    <row r="88" ht="15.75" customHeight="1">
      <c r="A88" s="42" t="s">
        <v>199</v>
      </c>
      <c r="B88" s="43" t="s">
        <v>107</v>
      </c>
      <c r="C88" s="44">
        <v>38.0</v>
      </c>
      <c r="D88" s="45">
        <f t="shared" si="2"/>
        <v>54.054</v>
      </c>
      <c r="E88" s="46">
        <v>77.22</v>
      </c>
      <c r="F88" s="48">
        <v>0.0</v>
      </c>
      <c r="G88" s="48">
        <f t="shared" si="1"/>
        <v>0</v>
      </c>
      <c r="H88" s="49">
        <f>CHOOSE(1+('Purchase Order'!$B$9&gt;=1000) +('Purchase Order'!$B$9&gt;=2000), E88,D88,C88)</f>
        <v>77.22</v>
      </c>
      <c r="I88" s="49">
        <f t="shared" si="3"/>
        <v>0</v>
      </c>
      <c r="J88" s="49">
        <f t="shared" si="4"/>
        <v>0</v>
      </c>
    </row>
    <row r="89" ht="15.75" customHeight="1">
      <c r="A89" s="50" t="s">
        <v>199</v>
      </c>
      <c r="B89" s="51" t="s">
        <v>107</v>
      </c>
      <c r="C89" s="52">
        <v>38.0</v>
      </c>
      <c r="D89" s="53">
        <f t="shared" si="2"/>
        <v>54.054</v>
      </c>
      <c r="E89" s="54">
        <v>77.22</v>
      </c>
      <c r="F89" s="55">
        <v>0.0</v>
      </c>
      <c r="G89" s="55">
        <f t="shared" si="1"/>
        <v>0</v>
      </c>
      <c r="H89" s="56">
        <f>CHOOSE(1+('Purchase Order'!$B$9&gt;=1000) +('Purchase Order'!$B$9&gt;=2000), E89,D89,C89)</f>
        <v>77.22</v>
      </c>
      <c r="I89" s="56">
        <f t="shared" si="3"/>
        <v>0</v>
      </c>
      <c r="J89" s="56">
        <f t="shared" si="4"/>
        <v>0</v>
      </c>
    </row>
    <row r="90" ht="15.75" customHeight="1">
      <c r="A90" s="42" t="s">
        <v>200</v>
      </c>
      <c r="B90" s="43" t="s">
        <v>107</v>
      </c>
      <c r="C90" s="44">
        <v>38.0</v>
      </c>
      <c r="D90" s="45">
        <f t="shared" si="2"/>
        <v>54.054</v>
      </c>
      <c r="E90" s="46">
        <v>77.22</v>
      </c>
      <c r="F90" s="48">
        <v>0.0</v>
      </c>
      <c r="G90" s="48">
        <f t="shared" si="1"/>
        <v>0</v>
      </c>
      <c r="H90" s="49">
        <f>CHOOSE(1+('Purchase Order'!$B$9&gt;=1000) +('Purchase Order'!$B$9&gt;=2000), E90,D90,C90)</f>
        <v>77.22</v>
      </c>
      <c r="I90" s="49">
        <f t="shared" si="3"/>
        <v>0</v>
      </c>
      <c r="J90" s="49">
        <f t="shared" si="4"/>
        <v>0</v>
      </c>
    </row>
    <row r="91" ht="15.75" customHeight="1">
      <c r="A91" s="50" t="s">
        <v>200</v>
      </c>
      <c r="B91" s="51" t="s">
        <v>107</v>
      </c>
      <c r="C91" s="52">
        <v>38.0</v>
      </c>
      <c r="D91" s="53">
        <f t="shared" si="2"/>
        <v>54.054</v>
      </c>
      <c r="E91" s="54">
        <v>77.22</v>
      </c>
      <c r="F91" s="55">
        <v>0.0</v>
      </c>
      <c r="G91" s="55">
        <f t="shared" si="1"/>
        <v>0</v>
      </c>
      <c r="H91" s="56">
        <f>CHOOSE(1+('Purchase Order'!$B$9&gt;=1000) +('Purchase Order'!$B$9&gt;=2000), E91,D91,C91)</f>
        <v>77.22</v>
      </c>
      <c r="I91" s="56">
        <f t="shared" si="3"/>
        <v>0</v>
      </c>
      <c r="J91" s="56">
        <f t="shared" si="4"/>
        <v>0</v>
      </c>
    </row>
    <row r="92" ht="15.75" customHeight="1">
      <c r="A92" s="42" t="s">
        <v>201</v>
      </c>
      <c r="B92" s="43" t="s">
        <v>107</v>
      </c>
      <c r="C92" s="44">
        <v>38.0</v>
      </c>
      <c r="D92" s="45">
        <f t="shared" si="2"/>
        <v>54.054</v>
      </c>
      <c r="E92" s="46">
        <v>77.22</v>
      </c>
      <c r="F92" s="48">
        <v>0.0</v>
      </c>
      <c r="G92" s="48">
        <f t="shared" si="1"/>
        <v>0</v>
      </c>
      <c r="H92" s="49">
        <f>CHOOSE(1+('Purchase Order'!$B$9&gt;=1000) +('Purchase Order'!$B$9&gt;=2000), E92,D92,C92)</f>
        <v>77.22</v>
      </c>
      <c r="I92" s="49">
        <f t="shared" si="3"/>
        <v>0</v>
      </c>
      <c r="J92" s="49">
        <f t="shared" si="4"/>
        <v>0</v>
      </c>
    </row>
    <row r="93" ht="15.75" customHeight="1">
      <c r="A93" s="50" t="s">
        <v>201</v>
      </c>
      <c r="B93" s="51" t="s">
        <v>107</v>
      </c>
      <c r="C93" s="52">
        <v>38.0</v>
      </c>
      <c r="D93" s="53">
        <f t="shared" si="2"/>
        <v>54.054</v>
      </c>
      <c r="E93" s="54">
        <v>77.22</v>
      </c>
      <c r="F93" s="55">
        <v>0.0</v>
      </c>
      <c r="G93" s="55">
        <f t="shared" si="1"/>
        <v>0</v>
      </c>
      <c r="H93" s="56">
        <f>CHOOSE(1+('Purchase Order'!$B$9&gt;=1000) +('Purchase Order'!$B$9&gt;=2000), E93,D93,C93)</f>
        <v>77.22</v>
      </c>
      <c r="I93" s="56">
        <f t="shared" si="3"/>
        <v>0</v>
      </c>
      <c r="J93" s="56">
        <f t="shared" si="4"/>
        <v>0</v>
      </c>
    </row>
    <row r="94" ht="15.75" customHeight="1">
      <c r="A94" s="42" t="s">
        <v>202</v>
      </c>
      <c r="B94" s="43" t="s">
        <v>107</v>
      </c>
      <c r="C94" s="44">
        <v>38.0</v>
      </c>
      <c r="D94" s="45">
        <f t="shared" si="2"/>
        <v>54.054</v>
      </c>
      <c r="E94" s="46">
        <v>77.22</v>
      </c>
      <c r="F94" s="48">
        <v>0.0</v>
      </c>
      <c r="G94" s="48">
        <f t="shared" si="1"/>
        <v>0</v>
      </c>
      <c r="H94" s="49">
        <f>CHOOSE(1+('Purchase Order'!$B$9&gt;=1000) +('Purchase Order'!$B$9&gt;=2000), E94,D94,C94)</f>
        <v>77.22</v>
      </c>
      <c r="I94" s="49">
        <f t="shared" si="3"/>
        <v>0</v>
      </c>
      <c r="J94" s="49">
        <f t="shared" si="4"/>
        <v>0</v>
      </c>
    </row>
    <row r="95" ht="15.75" customHeight="1">
      <c r="A95" s="50" t="s">
        <v>203</v>
      </c>
      <c r="B95" s="51" t="s">
        <v>107</v>
      </c>
      <c r="C95" s="52">
        <v>38.0</v>
      </c>
      <c r="D95" s="53">
        <f t="shared" si="2"/>
        <v>54.054</v>
      </c>
      <c r="E95" s="54">
        <v>77.22</v>
      </c>
      <c r="F95" s="55">
        <v>0.0</v>
      </c>
      <c r="G95" s="55">
        <f t="shared" si="1"/>
        <v>0</v>
      </c>
      <c r="H95" s="56">
        <f>CHOOSE(1+('Purchase Order'!$B$9&gt;=1000) +('Purchase Order'!$B$9&gt;=2000), E95,D95,C95)</f>
        <v>77.22</v>
      </c>
      <c r="I95" s="56">
        <f t="shared" si="3"/>
        <v>0</v>
      </c>
      <c r="J95" s="56">
        <f t="shared" si="4"/>
        <v>0</v>
      </c>
    </row>
    <row r="96" ht="15.75" customHeight="1">
      <c r="A96" s="42" t="s">
        <v>204</v>
      </c>
      <c r="B96" s="43" t="s">
        <v>107</v>
      </c>
      <c r="C96" s="44">
        <v>38.0</v>
      </c>
      <c r="D96" s="45">
        <f t="shared" si="2"/>
        <v>54.054</v>
      </c>
      <c r="E96" s="46">
        <v>77.22</v>
      </c>
      <c r="F96" s="48">
        <v>0.0</v>
      </c>
      <c r="G96" s="48">
        <f t="shared" si="1"/>
        <v>0</v>
      </c>
      <c r="H96" s="49">
        <f>CHOOSE(1+('Purchase Order'!$B$9&gt;=1000) +('Purchase Order'!$B$9&gt;=2000), E96,D96,C96)</f>
        <v>77.22</v>
      </c>
      <c r="I96" s="49">
        <f t="shared" si="3"/>
        <v>0</v>
      </c>
      <c r="J96" s="49">
        <f t="shared" si="4"/>
        <v>0</v>
      </c>
    </row>
    <row r="97" ht="15.75" customHeight="1">
      <c r="A97" s="50" t="s">
        <v>205</v>
      </c>
      <c r="B97" s="51" t="s">
        <v>107</v>
      </c>
      <c r="C97" s="52">
        <v>38.0</v>
      </c>
      <c r="D97" s="53">
        <f t="shared" si="2"/>
        <v>54.054</v>
      </c>
      <c r="E97" s="54">
        <v>77.22</v>
      </c>
      <c r="F97" s="55">
        <v>0.0</v>
      </c>
      <c r="G97" s="55">
        <f t="shared" si="1"/>
        <v>0</v>
      </c>
      <c r="H97" s="56">
        <f>CHOOSE(1+('Purchase Order'!$B$9&gt;=1000) +('Purchase Order'!$B$9&gt;=2000), E97,D97,C97)</f>
        <v>77.22</v>
      </c>
      <c r="I97" s="56">
        <f t="shared" si="3"/>
        <v>0</v>
      </c>
      <c r="J97" s="56">
        <f t="shared" si="4"/>
        <v>0</v>
      </c>
    </row>
    <row r="98" ht="15.75" customHeight="1">
      <c r="A98" s="42" t="s">
        <v>206</v>
      </c>
      <c r="B98" s="43" t="s">
        <v>107</v>
      </c>
      <c r="C98" s="44">
        <v>38.0</v>
      </c>
      <c r="D98" s="45">
        <f t="shared" si="2"/>
        <v>54.054</v>
      </c>
      <c r="E98" s="46">
        <v>77.22</v>
      </c>
      <c r="F98" s="48">
        <v>0.0</v>
      </c>
      <c r="G98" s="48">
        <f t="shared" si="1"/>
        <v>0</v>
      </c>
      <c r="H98" s="49">
        <f>CHOOSE(1+('Purchase Order'!$B$9&gt;=1000) +('Purchase Order'!$B$9&gt;=2000), E98,D98,C98)</f>
        <v>77.22</v>
      </c>
      <c r="I98" s="49">
        <f t="shared" si="3"/>
        <v>0</v>
      </c>
      <c r="J98" s="49">
        <f t="shared" si="4"/>
        <v>0</v>
      </c>
    </row>
    <row r="99" ht="15.75" customHeight="1">
      <c r="A99" s="50" t="s">
        <v>207</v>
      </c>
      <c r="B99" s="51" t="s">
        <v>107</v>
      </c>
      <c r="C99" s="52">
        <v>38.0</v>
      </c>
      <c r="D99" s="53">
        <f t="shared" si="2"/>
        <v>54.054</v>
      </c>
      <c r="E99" s="54">
        <v>77.22</v>
      </c>
      <c r="F99" s="55">
        <v>0.0</v>
      </c>
      <c r="G99" s="55">
        <f t="shared" si="1"/>
        <v>0</v>
      </c>
      <c r="H99" s="56">
        <f>CHOOSE(1+('Purchase Order'!$B$9&gt;=1000) +('Purchase Order'!$B$9&gt;=2000), E99,D99,C99)</f>
        <v>77.22</v>
      </c>
      <c r="I99" s="56">
        <f t="shared" si="3"/>
        <v>0</v>
      </c>
      <c r="J99" s="56">
        <f t="shared" si="4"/>
        <v>0</v>
      </c>
    </row>
    <row r="100" ht="15.75" customHeight="1">
      <c r="A100" s="42" t="s">
        <v>208</v>
      </c>
      <c r="B100" s="43" t="s">
        <v>107</v>
      </c>
      <c r="C100" s="44">
        <v>38.0</v>
      </c>
      <c r="D100" s="45">
        <f t="shared" si="2"/>
        <v>54.054</v>
      </c>
      <c r="E100" s="46">
        <v>77.22</v>
      </c>
      <c r="F100" s="48">
        <v>0.0</v>
      </c>
      <c r="G100" s="48">
        <f t="shared" si="1"/>
        <v>0</v>
      </c>
      <c r="H100" s="49">
        <f>CHOOSE(1+('Purchase Order'!$B$9&gt;=1000) +('Purchase Order'!$B$9&gt;=2000), E100,D100,C100)</f>
        <v>77.22</v>
      </c>
      <c r="I100" s="49">
        <f t="shared" si="3"/>
        <v>0</v>
      </c>
      <c r="J100" s="49">
        <f t="shared" si="4"/>
        <v>0</v>
      </c>
    </row>
    <row r="101" ht="15.75" customHeight="1">
      <c r="A101" s="50" t="s">
        <v>209</v>
      </c>
      <c r="B101" s="51" t="s">
        <v>107</v>
      </c>
      <c r="C101" s="52">
        <v>38.0</v>
      </c>
      <c r="D101" s="53">
        <f t="shared" si="2"/>
        <v>54.054</v>
      </c>
      <c r="E101" s="54">
        <v>77.22</v>
      </c>
      <c r="F101" s="55">
        <v>0.0</v>
      </c>
      <c r="G101" s="55">
        <f t="shared" si="1"/>
        <v>0</v>
      </c>
      <c r="H101" s="56">
        <f>CHOOSE(1+('Purchase Order'!$B$9&gt;=1000) +('Purchase Order'!$B$9&gt;=2000), E101,D101,C101)</f>
        <v>77.22</v>
      </c>
      <c r="I101" s="56">
        <f t="shared" si="3"/>
        <v>0</v>
      </c>
      <c r="J101" s="56">
        <f t="shared" si="4"/>
        <v>0</v>
      </c>
    </row>
    <row r="102" ht="15.75" customHeight="1">
      <c r="A102" s="42" t="s">
        <v>210</v>
      </c>
      <c r="B102" s="43" t="s">
        <v>107</v>
      </c>
      <c r="C102" s="44">
        <v>38.0</v>
      </c>
      <c r="D102" s="45">
        <f t="shared" si="2"/>
        <v>54.054</v>
      </c>
      <c r="E102" s="46">
        <v>77.22</v>
      </c>
      <c r="F102" s="48">
        <v>0.0</v>
      </c>
      <c r="G102" s="48">
        <f t="shared" si="1"/>
        <v>0</v>
      </c>
      <c r="H102" s="49">
        <f>CHOOSE(1+('Purchase Order'!$B$9&gt;=1000) +('Purchase Order'!$B$9&gt;=2000), E102,D102,C102)</f>
        <v>77.22</v>
      </c>
      <c r="I102" s="49">
        <f t="shared" si="3"/>
        <v>0</v>
      </c>
      <c r="J102" s="49">
        <f t="shared" si="4"/>
        <v>0</v>
      </c>
    </row>
    <row r="103" ht="15.75" customHeight="1">
      <c r="A103" s="50" t="s">
        <v>211</v>
      </c>
      <c r="B103" s="51" t="s">
        <v>107</v>
      </c>
      <c r="C103" s="52">
        <v>38.0</v>
      </c>
      <c r="D103" s="53">
        <f t="shared" si="2"/>
        <v>54.054</v>
      </c>
      <c r="E103" s="54">
        <v>77.22</v>
      </c>
      <c r="F103" s="55">
        <v>0.0</v>
      </c>
      <c r="G103" s="55">
        <f t="shared" si="1"/>
        <v>0</v>
      </c>
      <c r="H103" s="56">
        <f>CHOOSE(1+('Purchase Order'!$B$9&gt;=1000) +('Purchase Order'!$B$9&gt;=2000), E103,D103,C103)</f>
        <v>77.22</v>
      </c>
      <c r="I103" s="56">
        <f t="shared" si="3"/>
        <v>0</v>
      </c>
      <c r="J103" s="56">
        <f t="shared" si="4"/>
        <v>0</v>
      </c>
    </row>
    <row r="104" ht="15.75" customHeight="1">
      <c r="A104" s="42" t="s">
        <v>212</v>
      </c>
      <c r="B104" s="43" t="s">
        <v>107</v>
      </c>
      <c r="C104" s="44">
        <v>38.0</v>
      </c>
      <c r="D104" s="45">
        <f t="shared" si="2"/>
        <v>54.054</v>
      </c>
      <c r="E104" s="46">
        <v>77.22</v>
      </c>
      <c r="F104" s="48">
        <v>0.0</v>
      </c>
      <c r="G104" s="48">
        <f t="shared" si="1"/>
        <v>0</v>
      </c>
      <c r="H104" s="49">
        <f>CHOOSE(1+('Purchase Order'!$B$9&gt;=1000) +('Purchase Order'!$B$9&gt;=2000), E104,D104,C104)</f>
        <v>77.22</v>
      </c>
      <c r="I104" s="49">
        <f t="shared" si="3"/>
        <v>0</v>
      </c>
      <c r="J104" s="49">
        <f t="shared" si="4"/>
        <v>0</v>
      </c>
    </row>
    <row r="105" ht="15.75" customHeight="1">
      <c r="A105" s="50" t="s">
        <v>213</v>
      </c>
      <c r="B105" s="51" t="s">
        <v>107</v>
      </c>
      <c r="C105" s="52">
        <v>38.0</v>
      </c>
      <c r="D105" s="53">
        <f t="shared" si="2"/>
        <v>54.054</v>
      </c>
      <c r="E105" s="54">
        <v>77.22</v>
      </c>
      <c r="F105" s="55">
        <v>0.0</v>
      </c>
      <c r="G105" s="55">
        <f t="shared" si="1"/>
        <v>0</v>
      </c>
      <c r="H105" s="56">
        <f>CHOOSE(1+('Purchase Order'!$B$9&gt;=1000) +('Purchase Order'!$B$9&gt;=2000), E105,D105,C105)</f>
        <v>77.22</v>
      </c>
      <c r="I105" s="56">
        <f t="shared" si="3"/>
        <v>0</v>
      </c>
      <c r="J105" s="56">
        <f t="shared" si="4"/>
        <v>0</v>
      </c>
    </row>
    <row r="106" ht="15.75" customHeight="1">
      <c r="A106" s="42" t="s">
        <v>214</v>
      </c>
      <c r="B106" s="43" t="s">
        <v>107</v>
      </c>
      <c r="C106" s="44">
        <v>38.0</v>
      </c>
      <c r="D106" s="45">
        <f t="shared" si="2"/>
        <v>54.054</v>
      </c>
      <c r="E106" s="46">
        <v>77.22</v>
      </c>
      <c r="F106" s="48">
        <v>0.0</v>
      </c>
      <c r="G106" s="48">
        <f t="shared" si="1"/>
        <v>0</v>
      </c>
      <c r="H106" s="49">
        <f>CHOOSE(1+('Purchase Order'!$B$9&gt;=1000) +('Purchase Order'!$B$9&gt;=2000), E106,D106,C106)</f>
        <v>77.22</v>
      </c>
      <c r="I106" s="49">
        <f t="shared" si="3"/>
        <v>0</v>
      </c>
      <c r="J106" s="49">
        <f t="shared" si="4"/>
        <v>0</v>
      </c>
    </row>
    <row r="107" ht="15.75" customHeight="1">
      <c r="A107" s="50" t="s">
        <v>215</v>
      </c>
      <c r="B107" s="51" t="s">
        <v>107</v>
      </c>
      <c r="C107" s="52">
        <v>38.0</v>
      </c>
      <c r="D107" s="53">
        <f t="shared" si="2"/>
        <v>54.054</v>
      </c>
      <c r="E107" s="54">
        <v>77.22</v>
      </c>
      <c r="F107" s="55">
        <v>0.0</v>
      </c>
      <c r="G107" s="55">
        <f t="shared" si="1"/>
        <v>0</v>
      </c>
      <c r="H107" s="56">
        <f>CHOOSE(1+('Purchase Order'!$B$9&gt;=1000) +('Purchase Order'!$B$9&gt;=2000), E107,D107,C107)</f>
        <v>77.22</v>
      </c>
      <c r="I107" s="56">
        <f t="shared" si="3"/>
        <v>0</v>
      </c>
      <c r="J107" s="56">
        <f t="shared" si="4"/>
        <v>0</v>
      </c>
    </row>
    <row r="108" ht="15.75" customHeight="1">
      <c r="A108" s="42" t="s">
        <v>216</v>
      </c>
      <c r="B108" s="43" t="s">
        <v>107</v>
      </c>
      <c r="C108" s="44">
        <v>38.0</v>
      </c>
      <c r="D108" s="45">
        <f t="shared" si="2"/>
        <v>54.054</v>
      </c>
      <c r="E108" s="46">
        <v>77.22</v>
      </c>
      <c r="F108" s="48">
        <v>0.0</v>
      </c>
      <c r="G108" s="48">
        <f t="shared" si="1"/>
        <v>0</v>
      </c>
      <c r="H108" s="49">
        <f>CHOOSE(1+('Purchase Order'!$B$9&gt;=1000) +('Purchase Order'!$B$9&gt;=2000), E108,D108,C108)</f>
        <v>77.22</v>
      </c>
      <c r="I108" s="49">
        <f t="shared" si="3"/>
        <v>0</v>
      </c>
      <c r="J108" s="49">
        <f t="shared" si="4"/>
        <v>0</v>
      </c>
    </row>
    <row r="109" ht="15.75" customHeight="1">
      <c r="A109" s="50" t="s">
        <v>217</v>
      </c>
      <c r="B109" s="51" t="s">
        <v>107</v>
      </c>
      <c r="C109" s="52">
        <v>38.0</v>
      </c>
      <c r="D109" s="53">
        <f t="shared" si="2"/>
        <v>54.054</v>
      </c>
      <c r="E109" s="54">
        <v>77.22</v>
      </c>
      <c r="F109" s="55">
        <v>0.0</v>
      </c>
      <c r="G109" s="55">
        <f t="shared" si="1"/>
        <v>0</v>
      </c>
      <c r="H109" s="56">
        <f>CHOOSE(1+('Purchase Order'!$B$9&gt;=1000) +('Purchase Order'!$B$9&gt;=2000), E109,D109,C109)</f>
        <v>77.22</v>
      </c>
      <c r="I109" s="56">
        <f t="shared" si="3"/>
        <v>0</v>
      </c>
      <c r="J109" s="56">
        <f t="shared" si="4"/>
        <v>0</v>
      </c>
    </row>
    <row r="110" ht="15.75" customHeight="1">
      <c r="A110" s="42" t="s">
        <v>218</v>
      </c>
      <c r="B110" s="43" t="s">
        <v>107</v>
      </c>
      <c r="C110" s="44">
        <v>38.0</v>
      </c>
      <c r="D110" s="45">
        <f t="shared" si="2"/>
        <v>54.054</v>
      </c>
      <c r="E110" s="46">
        <v>77.22</v>
      </c>
      <c r="F110" s="48">
        <v>0.0</v>
      </c>
      <c r="G110" s="48">
        <f t="shared" si="1"/>
        <v>0</v>
      </c>
      <c r="H110" s="49">
        <f>CHOOSE(1+('Purchase Order'!$B$9&gt;=1000) +('Purchase Order'!$B$9&gt;=2000), E110,D110,C110)</f>
        <v>77.22</v>
      </c>
      <c r="I110" s="49">
        <f t="shared" si="3"/>
        <v>0</v>
      </c>
      <c r="J110" s="49">
        <f t="shared" si="4"/>
        <v>0</v>
      </c>
    </row>
    <row r="111" ht="15.75" customHeight="1">
      <c r="A111" s="50" t="s">
        <v>219</v>
      </c>
      <c r="B111" s="51" t="s">
        <v>107</v>
      </c>
      <c r="C111" s="52">
        <v>38.0</v>
      </c>
      <c r="D111" s="53">
        <f t="shared" si="2"/>
        <v>54.054</v>
      </c>
      <c r="E111" s="54">
        <v>77.22</v>
      </c>
      <c r="F111" s="55">
        <v>0.0</v>
      </c>
      <c r="G111" s="55">
        <f t="shared" si="1"/>
        <v>0</v>
      </c>
      <c r="H111" s="56">
        <f>CHOOSE(1+('Purchase Order'!$B$9&gt;=1000) +('Purchase Order'!$B$9&gt;=2000), E111,D111,C111)</f>
        <v>77.22</v>
      </c>
      <c r="I111" s="56">
        <f t="shared" si="3"/>
        <v>0</v>
      </c>
      <c r="J111" s="56">
        <f t="shared" si="4"/>
        <v>0</v>
      </c>
    </row>
    <row r="112" ht="15.75" customHeight="1">
      <c r="A112" s="42" t="s">
        <v>220</v>
      </c>
      <c r="B112" s="43" t="s">
        <v>107</v>
      </c>
      <c r="C112" s="44">
        <v>38.0</v>
      </c>
      <c r="D112" s="45">
        <f t="shared" si="2"/>
        <v>54.054</v>
      </c>
      <c r="E112" s="46">
        <v>77.22</v>
      </c>
      <c r="F112" s="48">
        <v>0.0</v>
      </c>
      <c r="G112" s="48">
        <f t="shared" si="1"/>
        <v>0</v>
      </c>
      <c r="H112" s="49">
        <f>CHOOSE(1+('Purchase Order'!$B$9&gt;=1000) +('Purchase Order'!$B$9&gt;=2000), E112,D112,C112)</f>
        <v>77.22</v>
      </c>
      <c r="I112" s="49">
        <f t="shared" si="3"/>
        <v>0</v>
      </c>
      <c r="J112" s="49">
        <f t="shared" si="4"/>
        <v>0</v>
      </c>
    </row>
    <row r="113" ht="15.75" customHeight="1">
      <c r="A113" s="50" t="s">
        <v>221</v>
      </c>
      <c r="B113" s="51" t="s">
        <v>107</v>
      </c>
      <c r="C113" s="52">
        <v>38.0</v>
      </c>
      <c r="D113" s="53">
        <f t="shared" si="2"/>
        <v>54.054</v>
      </c>
      <c r="E113" s="54">
        <v>77.22</v>
      </c>
      <c r="F113" s="55">
        <v>0.0</v>
      </c>
      <c r="G113" s="55">
        <f t="shared" si="1"/>
        <v>0</v>
      </c>
      <c r="H113" s="56">
        <f>CHOOSE(1+('Purchase Order'!$B$9&gt;=1000) +('Purchase Order'!$B$9&gt;=2000), E113,D113,C113)</f>
        <v>77.22</v>
      </c>
      <c r="I113" s="56">
        <f t="shared" si="3"/>
        <v>0</v>
      </c>
      <c r="J113" s="56">
        <f t="shared" si="4"/>
        <v>0</v>
      </c>
    </row>
    <row r="114" ht="15.75" customHeight="1">
      <c r="A114" s="42" t="s">
        <v>222</v>
      </c>
      <c r="B114" s="43" t="s">
        <v>107</v>
      </c>
      <c r="C114" s="44">
        <v>38.0</v>
      </c>
      <c r="D114" s="45">
        <f t="shared" si="2"/>
        <v>54.054</v>
      </c>
      <c r="E114" s="46">
        <v>77.22</v>
      </c>
      <c r="F114" s="48">
        <v>0.0</v>
      </c>
      <c r="G114" s="48">
        <f t="shared" si="1"/>
        <v>0</v>
      </c>
      <c r="H114" s="49">
        <f>CHOOSE(1+('Purchase Order'!$B$9&gt;=1000) +('Purchase Order'!$B$9&gt;=2000), E114,D114,C114)</f>
        <v>77.22</v>
      </c>
      <c r="I114" s="49">
        <f t="shared" si="3"/>
        <v>0</v>
      </c>
      <c r="J114" s="49">
        <f t="shared" si="4"/>
        <v>0</v>
      </c>
    </row>
    <row r="115" ht="15.75" customHeight="1">
      <c r="A115" s="50" t="s">
        <v>223</v>
      </c>
      <c r="B115" s="51" t="s">
        <v>107</v>
      </c>
      <c r="C115" s="52">
        <v>38.0</v>
      </c>
      <c r="D115" s="53">
        <f t="shared" si="2"/>
        <v>54.054</v>
      </c>
      <c r="E115" s="54">
        <v>77.22</v>
      </c>
      <c r="F115" s="55">
        <v>0.0</v>
      </c>
      <c r="G115" s="55">
        <f t="shared" si="1"/>
        <v>0</v>
      </c>
      <c r="H115" s="56">
        <f>CHOOSE(1+('Purchase Order'!$B$9&gt;=1000) +('Purchase Order'!$B$9&gt;=2000), E115,D115,C115)</f>
        <v>77.22</v>
      </c>
      <c r="I115" s="56">
        <f t="shared" si="3"/>
        <v>0</v>
      </c>
      <c r="J115" s="56">
        <f t="shared" si="4"/>
        <v>0</v>
      </c>
    </row>
    <row r="116" ht="15.75" customHeight="1">
      <c r="A116" s="42" t="s">
        <v>224</v>
      </c>
      <c r="B116" s="43" t="s">
        <v>107</v>
      </c>
      <c r="C116" s="44">
        <v>38.0</v>
      </c>
      <c r="D116" s="45">
        <f t="shared" si="2"/>
        <v>54.054</v>
      </c>
      <c r="E116" s="46">
        <v>77.22</v>
      </c>
      <c r="F116" s="48">
        <v>0.0</v>
      </c>
      <c r="G116" s="48">
        <f t="shared" si="1"/>
        <v>0</v>
      </c>
      <c r="H116" s="49">
        <f>CHOOSE(1+('Purchase Order'!$B$9&gt;=1000) +('Purchase Order'!$B$9&gt;=2000), E116,D116,C116)</f>
        <v>77.22</v>
      </c>
      <c r="I116" s="49">
        <f t="shared" si="3"/>
        <v>0</v>
      </c>
      <c r="J116" s="49">
        <f t="shared" si="4"/>
        <v>0</v>
      </c>
    </row>
    <row r="117" ht="15.75" customHeight="1">
      <c r="A117" s="50" t="s">
        <v>225</v>
      </c>
      <c r="B117" s="51" t="s">
        <v>107</v>
      </c>
      <c r="C117" s="52">
        <v>38.0</v>
      </c>
      <c r="D117" s="53">
        <f t="shared" si="2"/>
        <v>54.054</v>
      </c>
      <c r="E117" s="54">
        <v>77.22</v>
      </c>
      <c r="F117" s="55">
        <v>0.0</v>
      </c>
      <c r="G117" s="55">
        <f t="shared" si="1"/>
        <v>0</v>
      </c>
      <c r="H117" s="56">
        <f>CHOOSE(1+('Purchase Order'!$B$9&gt;=1000) +('Purchase Order'!$B$9&gt;=2000), E117,D117,C117)</f>
        <v>77.22</v>
      </c>
      <c r="I117" s="56">
        <f t="shared" si="3"/>
        <v>0</v>
      </c>
      <c r="J117" s="56">
        <f t="shared" si="4"/>
        <v>0</v>
      </c>
    </row>
    <row r="118" ht="15.75" customHeight="1">
      <c r="A118" s="42" t="s">
        <v>226</v>
      </c>
      <c r="B118" s="43" t="s">
        <v>107</v>
      </c>
      <c r="C118" s="44">
        <v>38.0</v>
      </c>
      <c r="D118" s="45">
        <f t="shared" si="2"/>
        <v>54.054</v>
      </c>
      <c r="E118" s="46">
        <v>77.22</v>
      </c>
      <c r="F118" s="48">
        <v>0.0</v>
      </c>
      <c r="G118" s="48">
        <f t="shared" si="1"/>
        <v>0</v>
      </c>
      <c r="H118" s="49">
        <f>CHOOSE(1+('Purchase Order'!$B$9&gt;=1000) +('Purchase Order'!$B$9&gt;=2000), E118,D118,C118)</f>
        <v>77.22</v>
      </c>
      <c r="I118" s="49">
        <f t="shared" si="3"/>
        <v>0</v>
      </c>
      <c r="J118" s="49">
        <f t="shared" si="4"/>
        <v>0</v>
      </c>
    </row>
    <row r="119" ht="15.75" customHeight="1">
      <c r="A119" s="50" t="s">
        <v>227</v>
      </c>
      <c r="B119" s="51" t="s">
        <v>107</v>
      </c>
      <c r="C119" s="52">
        <v>38.0</v>
      </c>
      <c r="D119" s="53">
        <f t="shared" si="2"/>
        <v>54.054</v>
      </c>
      <c r="E119" s="54">
        <v>77.22</v>
      </c>
      <c r="F119" s="55">
        <v>0.0</v>
      </c>
      <c r="G119" s="55">
        <f t="shared" si="1"/>
        <v>0</v>
      </c>
      <c r="H119" s="56">
        <f>CHOOSE(1+('Purchase Order'!$B$9&gt;=1000) +('Purchase Order'!$B$9&gt;=2000), E119,D119,C119)</f>
        <v>77.22</v>
      </c>
      <c r="I119" s="56">
        <f t="shared" si="3"/>
        <v>0</v>
      </c>
      <c r="J119" s="56">
        <f t="shared" si="4"/>
        <v>0</v>
      </c>
    </row>
    <row r="120" ht="15.75" customHeight="1">
      <c r="A120" s="42" t="s">
        <v>228</v>
      </c>
      <c r="B120" s="43" t="s">
        <v>107</v>
      </c>
      <c r="C120" s="44">
        <v>38.0</v>
      </c>
      <c r="D120" s="45">
        <f t="shared" si="2"/>
        <v>54.054</v>
      </c>
      <c r="E120" s="46">
        <v>77.22</v>
      </c>
      <c r="F120" s="48">
        <v>0.0</v>
      </c>
      <c r="G120" s="48">
        <f t="shared" si="1"/>
        <v>0</v>
      </c>
      <c r="H120" s="49">
        <f>CHOOSE(1+('Purchase Order'!$B$9&gt;=1000) +('Purchase Order'!$B$9&gt;=2000), E120,D120,C120)</f>
        <v>77.22</v>
      </c>
      <c r="I120" s="49">
        <f t="shared" si="3"/>
        <v>0</v>
      </c>
      <c r="J120" s="49">
        <f t="shared" si="4"/>
        <v>0</v>
      </c>
    </row>
    <row r="121" ht="15.75" customHeight="1">
      <c r="A121" s="50" t="s">
        <v>229</v>
      </c>
      <c r="B121" s="51" t="s">
        <v>107</v>
      </c>
      <c r="C121" s="52">
        <v>38.0</v>
      </c>
      <c r="D121" s="53">
        <f t="shared" si="2"/>
        <v>54.054</v>
      </c>
      <c r="E121" s="54">
        <v>77.22</v>
      </c>
      <c r="F121" s="55">
        <v>0.0</v>
      </c>
      <c r="G121" s="55">
        <f t="shared" si="1"/>
        <v>0</v>
      </c>
      <c r="H121" s="56">
        <f>CHOOSE(1+('Purchase Order'!$B$9&gt;=1000) +('Purchase Order'!$B$9&gt;=2000), E121,D121,C121)</f>
        <v>77.22</v>
      </c>
      <c r="I121" s="56">
        <f t="shared" si="3"/>
        <v>0</v>
      </c>
      <c r="J121" s="56">
        <f t="shared" si="4"/>
        <v>0</v>
      </c>
    </row>
    <row r="122" ht="15.75" customHeight="1">
      <c r="A122" s="42" t="s">
        <v>230</v>
      </c>
      <c r="B122" s="43" t="s">
        <v>107</v>
      </c>
      <c r="C122" s="44">
        <v>38.0</v>
      </c>
      <c r="D122" s="45">
        <f t="shared" si="2"/>
        <v>54.054</v>
      </c>
      <c r="E122" s="46">
        <v>77.22</v>
      </c>
      <c r="F122" s="48">
        <v>0.0</v>
      </c>
      <c r="G122" s="48">
        <f t="shared" si="1"/>
        <v>0</v>
      </c>
      <c r="H122" s="49">
        <f>CHOOSE(1+('Purchase Order'!$B$9&gt;=1000) +('Purchase Order'!$B$9&gt;=2000), E122,D122,C122)</f>
        <v>77.22</v>
      </c>
      <c r="I122" s="49">
        <f t="shared" si="3"/>
        <v>0</v>
      </c>
      <c r="J122" s="49">
        <f t="shared" si="4"/>
        <v>0</v>
      </c>
    </row>
    <row r="123" ht="15.75" customHeight="1">
      <c r="A123" s="50" t="s">
        <v>231</v>
      </c>
      <c r="B123" s="51" t="s">
        <v>107</v>
      </c>
      <c r="C123" s="52">
        <v>38.0</v>
      </c>
      <c r="D123" s="53">
        <f t="shared" si="2"/>
        <v>54.054</v>
      </c>
      <c r="E123" s="54">
        <v>77.22</v>
      </c>
      <c r="F123" s="55">
        <v>0.0</v>
      </c>
      <c r="G123" s="55">
        <f t="shared" si="1"/>
        <v>0</v>
      </c>
      <c r="H123" s="56">
        <f>CHOOSE(1+('Purchase Order'!$B$9&gt;=1000) +('Purchase Order'!$B$9&gt;=2000), E123,D123,C123)</f>
        <v>77.22</v>
      </c>
      <c r="I123" s="56">
        <f t="shared" si="3"/>
        <v>0</v>
      </c>
      <c r="J123" s="56">
        <f t="shared" si="4"/>
        <v>0</v>
      </c>
    </row>
    <row r="124" ht="15.75" customHeight="1">
      <c r="A124" s="42" t="s">
        <v>232</v>
      </c>
      <c r="B124" s="43" t="s">
        <v>107</v>
      </c>
      <c r="C124" s="44">
        <v>38.0</v>
      </c>
      <c r="D124" s="45">
        <f t="shared" si="2"/>
        <v>54.054</v>
      </c>
      <c r="E124" s="46">
        <v>77.22</v>
      </c>
      <c r="F124" s="48">
        <v>0.0</v>
      </c>
      <c r="G124" s="48">
        <f t="shared" si="1"/>
        <v>0</v>
      </c>
      <c r="H124" s="49">
        <f>CHOOSE(1+('Purchase Order'!$B$9&gt;=1000) +('Purchase Order'!$B$9&gt;=2000), E124,D124,C124)</f>
        <v>77.22</v>
      </c>
      <c r="I124" s="49">
        <f t="shared" si="3"/>
        <v>0</v>
      </c>
      <c r="J124" s="49">
        <f t="shared" si="4"/>
        <v>0</v>
      </c>
    </row>
    <row r="125" ht="15.75" customHeight="1">
      <c r="A125" s="50" t="s">
        <v>233</v>
      </c>
      <c r="B125" s="51" t="s">
        <v>107</v>
      </c>
      <c r="C125" s="52">
        <v>38.0</v>
      </c>
      <c r="D125" s="53">
        <f t="shared" si="2"/>
        <v>54.054</v>
      </c>
      <c r="E125" s="54">
        <v>77.22</v>
      </c>
      <c r="F125" s="55">
        <v>0.0</v>
      </c>
      <c r="G125" s="55">
        <f t="shared" si="1"/>
        <v>0</v>
      </c>
      <c r="H125" s="56">
        <f>CHOOSE(1+('Purchase Order'!$B$9&gt;=1000) +('Purchase Order'!$B$9&gt;=2000), E125,D125,C125)</f>
        <v>77.22</v>
      </c>
      <c r="I125" s="56">
        <f t="shared" si="3"/>
        <v>0</v>
      </c>
      <c r="J125" s="56">
        <f t="shared" si="4"/>
        <v>0</v>
      </c>
    </row>
    <row r="126" ht="15.75" customHeight="1">
      <c r="A126" s="42" t="s">
        <v>234</v>
      </c>
      <c r="B126" s="43" t="s">
        <v>107</v>
      </c>
      <c r="C126" s="44">
        <v>38.0</v>
      </c>
      <c r="D126" s="45">
        <f t="shared" si="2"/>
        <v>54.054</v>
      </c>
      <c r="E126" s="46">
        <v>77.22</v>
      </c>
      <c r="F126" s="48">
        <v>0.0</v>
      </c>
      <c r="G126" s="48">
        <f t="shared" si="1"/>
        <v>0</v>
      </c>
      <c r="H126" s="49">
        <f>CHOOSE(1+('Purchase Order'!$B$9&gt;=1000) +('Purchase Order'!$B$9&gt;=2000), E126,D126,C126)</f>
        <v>77.22</v>
      </c>
      <c r="I126" s="49">
        <f t="shared" si="3"/>
        <v>0</v>
      </c>
      <c r="J126" s="49">
        <f t="shared" si="4"/>
        <v>0</v>
      </c>
    </row>
    <row r="127" ht="15.75" customHeight="1">
      <c r="A127" s="50" t="s">
        <v>235</v>
      </c>
      <c r="B127" s="51" t="s">
        <v>107</v>
      </c>
      <c r="C127" s="52">
        <v>38.0</v>
      </c>
      <c r="D127" s="53">
        <f t="shared" si="2"/>
        <v>54.054</v>
      </c>
      <c r="E127" s="54">
        <v>77.22</v>
      </c>
      <c r="F127" s="55">
        <v>0.0</v>
      </c>
      <c r="G127" s="55">
        <f t="shared" si="1"/>
        <v>0</v>
      </c>
      <c r="H127" s="56">
        <f>CHOOSE(1+('Purchase Order'!$B$9&gt;=1000) +('Purchase Order'!$B$9&gt;=2000), E127,D127,C127)</f>
        <v>77.22</v>
      </c>
      <c r="I127" s="56">
        <f t="shared" si="3"/>
        <v>0</v>
      </c>
      <c r="J127" s="56">
        <f t="shared" si="4"/>
        <v>0</v>
      </c>
    </row>
    <row r="128" ht="15.75" customHeight="1">
      <c r="A128" s="42" t="s">
        <v>236</v>
      </c>
      <c r="B128" s="43" t="s">
        <v>107</v>
      </c>
      <c r="C128" s="44">
        <v>38.0</v>
      </c>
      <c r="D128" s="45">
        <f t="shared" si="2"/>
        <v>54.054</v>
      </c>
      <c r="E128" s="46">
        <v>77.22</v>
      </c>
      <c r="F128" s="48">
        <v>0.0</v>
      </c>
      <c r="G128" s="48">
        <f t="shared" si="1"/>
        <v>0</v>
      </c>
      <c r="H128" s="49">
        <f>CHOOSE(1+('Purchase Order'!$B$9&gt;=1000) +('Purchase Order'!$B$9&gt;=2000), E128,D128,C128)</f>
        <v>77.22</v>
      </c>
      <c r="I128" s="49">
        <f t="shared" si="3"/>
        <v>0</v>
      </c>
      <c r="J128" s="49">
        <f t="shared" si="4"/>
        <v>0</v>
      </c>
    </row>
    <row r="129" ht="15.75" customHeight="1">
      <c r="A129" s="50" t="s">
        <v>237</v>
      </c>
      <c r="B129" s="51" t="s">
        <v>107</v>
      </c>
      <c r="C129" s="52">
        <v>38.0</v>
      </c>
      <c r="D129" s="53">
        <f t="shared" si="2"/>
        <v>54.054</v>
      </c>
      <c r="E129" s="54">
        <v>77.22</v>
      </c>
      <c r="F129" s="55">
        <v>0.0</v>
      </c>
      <c r="G129" s="55">
        <f t="shared" si="1"/>
        <v>0</v>
      </c>
      <c r="H129" s="56">
        <f>CHOOSE(1+('Purchase Order'!$B$9&gt;=1000) +('Purchase Order'!$B$9&gt;=2000), E129,D129,C129)</f>
        <v>77.22</v>
      </c>
      <c r="I129" s="56">
        <f t="shared" si="3"/>
        <v>0</v>
      </c>
      <c r="J129" s="56">
        <f t="shared" si="4"/>
        <v>0</v>
      </c>
    </row>
    <row r="130" ht="15.75" customHeight="1">
      <c r="A130" s="42" t="s">
        <v>238</v>
      </c>
      <c r="B130" s="43" t="s">
        <v>107</v>
      </c>
      <c r="C130" s="44">
        <v>38.0</v>
      </c>
      <c r="D130" s="45">
        <f t="shared" si="2"/>
        <v>54.054</v>
      </c>
      <c r="E130" s="46">
        <v>77.22</v>
      </c>
      <c r="F130" s="48">
        <v>0.0</v>
      </c>
      <c r="G130" s="48">
        <f t="shared" si="1"/>
        <v>0</v>
      </c>
      <c r="H130" s="49">
        <f>CHOOSE(1+('Purchase Order'!$B$9&gt;=1000) +('Purchase Order'!$B$9&gt;=2000), E130,D130,C130)</f>
        <v>77.22</v>
      </c>
      <c r="I130" s="49">
        <f t="shared" si="3"/>
        <v>0</v>
      </c>
      <c r="J130" s="49">
        <f t="shared" si="4"/>
        <v>0</v>
      </c>
    </row>
    <row r="131" ht="15.75" customHeight="1">
      <c r="A131" s="50" t="s">
        <v>239</v>
      </c>
      <c r="B131" s="51" t="s">
        <v>107</v>
      </c>
      <c r="C131" s="52">
        <v>38.0</v>
      </c>
      <c r="D131" s="53">
        <f t="shared" si="2"/>
        <v>54.054</v>
      </c>
      <c r="E131" s="54">
        <v>77.22</v>
      </c>
      <c r="F131" s="55">
        <v>0.0</v>
      </c>
      <c r="G131" s="55">
        <f t="shared" si="1"/>
        <v>0</v>
      </c>
      <c r="H131" s="56">
        <f>CHOOSE(1+('Purchase Order'!$B$9&gt;=1000) +('Purchase Order'!$B$9&gt;=2000), E131,D131,C131)</f>
        <v>77.22</v>
      </c>
      <c r="I131" s="56">
        <f t="shared" si="3"/>
        <v>0</v>
      </c>
      <c r="J131" s="56">
        <f t="shared" si="4"/>
        <v>0</v>
      </c>
    </row>
    <row r="132" ht="15.75" customHeight="1">
      <c r="A132" s="42" t="s">
        <v>240</v>
      </c>
      <c r="B132" s="43" t="s">
        <v>107</v>
      </c>
      <c r="C132" s="44">
        <v>38.0</v>
      </c>
      <c r="D132" s="45">
        <f t="shared" si="2"/>
        <v>54.054</v>
      </c>
      <c r="E132" s="46">
        <v>77.22</v>
      </c>
      <c r="F132" s="48">
        <v>0.0</v>
      </c>
      <c r="G132" s="48">
        <f t="shared" si="1"/>
        <v>0</v>
      </c>
      <c r="H132" s="49">
        <f>CHOOSE(1+('Purchase Order'!$B$9&gt;=1000) +('Purchase Order'!$B$9&gt;=2000), E132,D132,C132)</f>
        <v>77.22</v>
      </c>
      <c r="I132" s="49">
        <f t="shared" si="3"/>
        <v>0</v>
      </c>
      <c r="J132" s="49">
        <f t="shared" si="4"/>
        <v>0</v>
      </c>
    </row>
    <row r="133" ht="15.75" customHeight="1">
      <c r="A133" s="50" t="s">
        <v>241</v>
      </c>
      <c r="B133" s="51" t="s">
        <v>107</v>
      </c>
      <c r="C133" s="52">
        <v>38.0</v>
      </c>
      <c r="D133" s="53">
        <f t="shared" si="2"/>
        <v>54.054</v>
      </c>
      <c r="E133" s="54">
        <v>77.22</v>
      </c>
      <c r="F133" s="55">
        <v>0.0</v>
      </c>
      <c r="G133" s="55">
        <f t="shared" si="1"/>
        <v>0</v>
      </c>
      <c r="H133" s="56">
        <f>CHOOSE(1+('Purchase Order'!$B$9&gt;=1000) +('Purchase Order'!$B$9&gt;=2000), E133,D133,C133)</f>
        <v>77.22</v>
      </c>
      <c r="I133" s="56">
        <f t="shared" si="3"/>
        <v>0</v>
      </c>
      <c r="J133" s="56">
        <f t="shared" si="4"/>
        <v>0</v>
      </c>
    </row>
    <row r="134" ht="15.75" customHeight="1">
      <c r="A134" s="42" t="s">
        <v>242</v>
      </c>
      <c r="B134" s="43" t="s">
        <v>107</v>
      </c>
      <c r="C134" s="44">
        <v>38.0</v>
      </c>
      <c r="D134" s="45">
        <f t="shared" si="2"/>
        <v>54.054</v>
      </c>
      <c r="E134" s="46">
        <v>77.22</v>
      </c>
      <c r="F134" s="48">
        <v>0.0</v>
      </c>
      <c r="G134" s="48">
        <f t="shared" si="1"/>
        <v>0</v>
      </c>
      <c r="H134" s="49">
        <f>CHOOSE(1+('Purchase Order'!$B$9&gt;=1000) +('Purchase Order'!$B$9&gt;=2000), E134,D134,C134)</f>
        <v>77.22</v>
      </c>
      <c r="I134" s="49">
        <f t="shared" si="3"/>
        <v>0</v>
      </c>
      <c r="J134" s="49">
        <f t="shared" si="4"/>
        <v>0</v>
      </c>
    </row>
    <row r="135" ht="15.75" customHeight="1">
      <c r="A135" s="50" t="s">
        <v>243</v>
      </c>
      <c r="B135" s="51" t="s">
        <v>107</v>
      </c>
      <c r="C135" s="52">
        <v>38.0</v>
      </c>
      <c r="D135" s="53">
        <f t="shared" si="2"/>
        <v>54.054</v>
      </c>
      <c r="E135" s="54">
        <v>77.22</v>
      </c>
      <c r="F135" s="55">
        <v>0.0</v>
      </c>
      <c r="G135" s="55">
        <f t="shared" si="1"/>
        <v>0</v>
      </c>
      <c r="H135" s="56">
        <f>CHOOSE(1+('Purchase Order'!$B$9&gt;=1000) +('Purchase Order'!$B$9&gt;=2000), E135,D135,C135)</f>
        <v>77.22</v>
      </c>
      <c r="I135" s="56">
        <f t="shared" si="3"/>
        <v>0</v>
      </c>
      <c r="J135" s="56">
        <f t="shared" si="4"/>
        <v>0</v>
      </c>
    </row>
    <row r="136" ht="15.75" customHeight="1">
      <c r="A136" s="42" t="s">
        <v>244</v>
      </c>
      <c r="B136" s="43" t="s">
        <v>107</v>
      </c>
      <c r="C136" s="44">
        <v>38.0</v>
      </c>
      <c r="D136" s="45">
        <f t="shared" si="2"/>
        <v>54.054</v>
      </c>
      <c r="E136" s="46">
        <v>77.22</v>
      </c>
      <c r="F136" s="48">
        <v>0.0</v>
      </c>
      <c r="G136" s="48">
        <f t="shared" si="1"/>
        <v>0</v>
      </c>
      <c r="H136" s="49">
        <f>CHOOSE(1+('Purchase Order'!$B$9&gt;=1000) +('Purchase Order'!$B$9&gt;=2000), E136,D136,C136)</f>
        <v>77.22</v>
      </c>
      <c r="I136" s="49">
        <f t="shared" si="3"/>
        <v>0</v>
      </c>
      <c r="J136" s="49">
        <f t="shared" si="4"/>
        <v>0</v>
      </c>
    </row>
    <row r="137" ht="15.75" customHeight="1">
      <c r="A137" s="50" t="s">
        <v>245</v>
      </c>
      <c r="B137" s="51" t="s">
        <v>107</v>
      </c>
      <c r="C137" s="52">
        <v>38.0</v>
      </c>
      <c r="D137" s="53">
        <f t="shared" si="2"/>
        <v>54.054</v>
      </c>
      <c r="E137" s="54">
        <v>77.22</v>
      </c>
      <c r="F137" s="55">
        <v>0.0</v>
      </c>
      <c r="G137" s="55">
        <f t="shared" si="1"/>
        <v>0</v>
      </c>
      <c r="H137" s="56">
        <f>CHOOSE(1+('Purchase Order'!$B$9&gt;=1000) +('Purchase Order'!$B$9&gt;=2000), E137,D137,C137)</f>
        <v>77.22</v>
      </c>
      <c r="I137" s="56">
        <f t="shared" si="3"/>
        <v>0</v>
      </c>
      <c r="J137" s="56">
        <f t="shared" si="4"/>
        <v>0</v>
      </c>
    </row>
    <row r="138" ht="15.75" customHeight="1">
      <c r="A138" s="42" t="s">
        <v>246</v>
      </c>
      <c r="B138" s="43" t="s">
        <v>107</v>
      </c>
      <c r="C138" s="44">
        <v>38.0</v>
      </c>
      <c r="D138" s="45">
        <f t="shared" si="2"/>
        <v>54.054</v>
      </c>
      <c r="E138" s="46">
        <v>77.22</v>
      </c>
      <c r="F138" s="48">
        <v>0.0</v>
      </c>
      <c r="G138" s="48">
        <f t="shared" si="1"/>
        <v>0</v>
      </c>
      <c r="H138" s="49">
        <f>CHOOSE(1+('Purchase Order'!$B$9&gt;=1000) +('Purchase Order'!$B$9&gt;=2000), E138,D138,C138)</f>
        <v>77.22</v>
      </c>
      <c r="I138" s="49">
        <f t="shared" si="3"/>
        <v>0</v>
      </c>
      <c r="J138" s="49">
        <f t="shared" si="4"/>
        <v>0</v>
      </c>
    </row>
    <row r="139" ht="15.75" customHeight="1">
      <c r="A139" s="50" t="s">
        <v>247</v>
      </c>
      <c r="B139" s="51" t="s">
        <v>107</v>
      </c>
      <c r="C139" s="52">
        <v>38.0</v>
      </c>
      <c r="D139" s="53">
        <f t="shared" si="2"/>
        <v>54.054</v>
      </c>
      <c r="E139" s="54">
        <v>77.22</v>
      </c>
      <c r="F139" s="55">
        <v>0.0</v>
      </c>
      <c r="G139" s="55">
        <f t="shared" si="1"/>
        <v>0</v>
      </c>
      <c r="H139" s="56">
        <f>CHOOSE(1+('Purchase Order'!$B$9&gt;=1000) +('Purchase Order'!$B$9&gt;=2000), E139,D139,C139)</f>
        <v>77.22</v>
      </c>
      <c r="I139" s="56">
        <f t="shared" si="3"/>
        <v>0</v>
      </c>
      <c r="J139" s="56">
        <f t="shared" si="4"/>
        <v>0</v>
      </c>
    </row>
    <row r="140" ht="15.75" customHeight="1">
      <c r="A140" s="42" t="s">
        <v>248</v>
      </c>
      <c r="B140" s="43" t="s">
        <v>107</v>
      </c>
      <c r="C140" s="44">
        <v>38.0</v>
      </c>
      <c r="D140" s="45">
        <f t="shared" si="2"/>
        <v>54.054</v>
      </c>
      <c r="E140" s="46">
        <v>77.22</v>
      </c>
      <c r="F140" s="48">
        <v>0.0</v>
      </c>
      <c r="G140" s="48">
        <f t="shared" si="1"/>
        <v>0</v>
      </c>
      <c r="H140" s="49">
        <f>CHOOSE(1+('Purchase Order'!$B$9&gt;=1000) +('Purchase Order'!$B$9&gt;=2000), E140,D140,C140)</f>
        <v>77.22</v>
      </c>
      <c r="I140" s="49">
        <f t="shared" si="3"/>
        <v>0</v>
      </c>
      <c r="J140" s="49">
        <f t="shared" si="4"/>
        <v>0</v>
      </c>
    </row>
    <row r="141" ht="15.75" customHeight="1">
      <c r="A141" s="50" t="s">
        <v>249</v>
      </c>
      <c r="B141" s="51" t="s">
        <v>107</v>
      </c>
      <c r="C141" s="52">
        <v>38.0</v>
      </c>
      <c r="D141" s="53">
        <f t="shared" si="2"/>
        <v>54.054</v>
      </c>
      <c r="E141" s="54">
        <v>77.22</v>
      </c>
      <c r="F141" s="55">
        <v>0.0</v>
      </c>
      <c r="G141" s="55">
        <f t="shared" si="1"/>
        <v>0</v>
      </c>
      <c r="H141" s="56">
        <f>CHOOSE(1+('Purchase Order'!$B$9&gt;=1000) +('Purchase Order'!$B$9&gt;=2000), E141,D141,C141)</f>
        <v>77.22</v>
      </c>
      <c r="I141" s="56">
        <f t="shared" si="3"/>
        <v>0</v>
      </c>
      <c r="J141" s="56">
        <f t="shared" si="4"/>
        <v>0</v>
      </c>
    </row>
    <row r="142" ht="15.75" customHeight="1">
      <c r="A142" s="42" t="s">
        <v>250</v>
      </c>
      <c r="B142" s="43" t="s">
        <v>107</v>
      </c>
      <c r="C142" s="44">
        <v>38.0</v>
      </c>
      <c r="D142" s="45">
        <f t="shared" si="2"/>
        <v>54.054</v>
      </c>
      <c r="E142" s="46">
        <v>77.22</v>
      </c>
      <c r="F142" s="48">
        <v>0.0</v>
      </c>
      <c r="G142" s="48">
        <f t="shared" si="1"/>
        <v>0</v>
      </c>
      <c r="H142" s="49">
        <f>CHOOSE(1+('Purchase Order'!$B$9&gt;=1000) +('Purchase Order'!$B$9&gt;=2000), E142,D142,C142)</f>
        <v>77.22</v>
      </c>
      <c r="I142" s="49">
        <f t="shared" si="3"/>
        <v>0</v>
      </c>
      <c r="J142" s="49">
        <f t="shared" si="4"/>
        <v>0</v>
      </c>
    </row>
    <row r="143" ht="15.75" customHeight="1">
      <c r="A143" s="50" t="s">
        <v>251</v>
      </c>
      <c r="B143" s="51" t="s">
        <v>107</v>
      </c>
      <c r="C143" s="52">
        <v>38.0</v>
      </c>
      <c r="D143" s="53">
        <f t="shared" si="2"/>
        <v>54.054</v>
      </c>
      <c r="E143" s="54">
        <v>77.22</v>
      </c>
      <c r="F143" s="55">
        <v>0.0</v>
      </c>
      <c r="G143" s="55">
        <f t="shared" si="1"/>
        <v>0</v>
      </c>
      <c r="H143" s="56">
        <f>CHOOSE(1+('Purchase Order'!$B$9&gt;=1000) +('Purchase Order'!$B$9&gt;=2000), E143,D143,C143)</f>
        <v>77.22</v>
      </c>
      <c r="I143" s="56">
        <f t="shared" si="3"/>
        <v>0</v>
      </c>
      <c r="J143" s="56">
        <f t="shared" si="4"/>
        <v>0</v>
      </c>
    </row>
    <row r="144" ht="15.75" customHeight="1">
      <c r="A144" s="42" t="s">
        <v>252</v>
      </c>
      <c r="B144" s="43" t="s">
        <v>107</v>
      </c>
      <c r="C144" s="44">
        <v>38.0</v>
      </c>
      <c r="D144" s="45">
        <f t="shared" si="2"/>
        <v>54.054</v>
      </c>
      <c r="E144" s="46">
        <v>77.22</v>
      </c>
      <c r="F144" s="48">
        <v>0.0</v>
      </c>
      <c r="G144" s="48">
        <f t="shared" si="1"/>
        <v>0</v>
      </c>
      <c r="H144" s="49">
        <f>CHOOSE(1+('Purchase Order'!$B$9&gt;=1000) +('Purchase Order'!$B$9&gt;=2000), E144,D144,C144)</f>
        <v>77.22</v>
      </c>
      <c r="I144" s="49">
        <f t="shared" si="3"/>
        <v>0</v>
      </c>
      <c r="J144" s="49">
        <f t="shared" si="4"/>
        <v>0</v>
      </c>
    </row>
    <row r="145" ht="15.75" customHeight="1">
      <c r="A145" s="50" t="s">
        <v>253</v>
      </c>
      <c r="B145" s="51" t="s">
        <v>107</v>
      </c>
      <c r="C145" s="52">
        <v>38.0</v>
      </c>
      <c r="D145" s="53">
        <f t="shared" si="2"/>
        <v>54.054</v>
      </c>
      <c r="E145" s="54">
        <v>77.22</v>
      </c>
      <c r="F145" s="55">
        <v>0.0</v>
      </c>
      <c r="G145" s="55">
        <f t="shared" si="1"/>
        <v>0</v>
      </c>
      <c r="H145" s="56">
        <f>CHOOSE(1+('Purchase Order'!$B$9&gt;=1000) +('Purchase Order'!$B$9&gt;=2000), E145,D145,C145)</f>
        <v>77.22</v>
      </c>
      <c r="I145" s="56">
        <f t="shared" si="3"/>
        <v>0</v>
      </c>
      <c r="J145" s="56">
        <f t="shared" si="4"/>
        <v>0</v>
      </c>
    </row>
    <row r="146" ht="15.75" customHeight="1">
      <c r="A146" s="42" t="s">
        <v>254</v>
      </c>
      <c r="B146" s="43" t="s">
        <v>107</v>
      </c>
      <c r="C146" s="44">
        <v>38.0</v>
      </c>
      <c r="D146" s="45">
        <f t="shared" si="2"/>
        <v>54.054</v>
      </c>
      <c r="E146" s="46">
        <v>77.22</v>
      </c>
      <c r="F146" s="48">
        <v>0.0</v>
      </c>
      <c r="G146" s="48">
        <f t="shared" si="1"/>
        <v>0</v>
      </c>
      <c r="H146" s="49">
        <f>CHOOSE(1+('Purchase Order'!$B$9&gt;=1000) +('Purchase Order'!$B$9&gt;=2000), E146,D146,C146)</f>
        <v>77.22</v>
      </c>
      <c r="I146" s="49">
        <f t="shared" si="3"/>
        <v>0</v>
      </c>
      <c r="J146" s="49">
        <f t="shared" si="4"/>
        <v>0</v>
      </c>
    </row>
    <row r="147" ht="15.75" customHeight="1">
      <c r="A147" s="50" t="s">
        <v>255</v>
      </c>
      <c r="B147" s="51" t="s">
        <v>107</v>
      </c>
      <c r="C147" s="52">
        <v>38.0</v>
      </c>
      <c r="D147" s="53">
        <f t="shared" si="2"/>
        <v>54.054</v>
      </c>
      <c r="E147" s="54">
        <v>77.22</v>
      </c>
      <c r="F147" s="55">
        <v>0.0</v>
      </c>
      <c r="G147" s="55">
        <f t="shared" si="1"/>
        <v>0</v>
      </c>
      <c r="H147" s="56">
        <f>CHOOSE(1+('Purchase Order'!$B$9&gt;=1000) +('Purchase Order'!$B$9&gt;=2000), E147,D147,C147)</f>
        <v>77.22</v>
      </c>
      <c r="I147" s="56">
        <f t="shared" si="3"/>
        <v>0</v>
      </c>
      <c r="J147" s="56">
        <f t="shared" si="4"/>
        <v>0</v>
      </c>
    </row>
    <row r="148" ht="15.75" customHeight="1">
      <c r="A148" s="42" t="s">
        <v>256</v>
      </c>
      <c r="B148" s="43" t="s">
        <v>107</v>
      </c>
      <c r="C148" s="44">
        <v>38.0</v>
      </c>
      <c r="D148" s="45">
        <f t="shared" si="2"/>
        <v>54.054</v>
      </c>
      <c r="E148" s="46">
        <v>77.22</v>
      </c>
      <c r="F148" s="48">
        <v>0.0</v>
      </c>
      <c r="G148" s="48">
        <f t="shared" si="1"/>
        <v>0</v>
      </c>
      <c r="H148" s="49">
        <f>CHOOSE(1+('Purchase Order'!$B$9&gt;=1000) +('Purchase Order'!$B$9&gt;=2000), E148,D148,C148)</f>
        <v>77.22</v>
      </c>
      <c r="I148" s="49">
        <f t="shared" si="3"/>
        <v>0</v>
      </c>
      <c r="J148" s="49">
        <f t="shared" si="4"/>
        <v>0</v>
      </c>
    </row>
    <row r="149" ht="15.75" customHeight="1">
      <c r="A149" s="50" t="s">
        <v>257</v>
      </c>
      <c r="B149" s="51" t="s">
        <v>107</v>
      </c>
      <c r="C149" s="52">
        <v>38.0</v>
      </c>
      <c r="D149" s="53">
        <f t="shared" si="2"/>
        <v>54.054</v>
      </c>
      <c r="E149" s="54">
        <v>77.22</v>
      </c>
      <c r="F149" s="55">
        <v>0.0</v>
      </c>
      <c r="G149" s="55">
        <f t="shared" si="1"/>
        <v>0</v>
      </c>
      <c r="H149" s="56">
        <f>CHOOSE(1+('Purchase Order'!$B$9&gt;=1000) +('Purchase Order'!$B$9&gt;=2000), E149,D149,C149)</f>
        <v>77.22</v>
      </c>
      <c r="I149" s="56">
        <f t="shared" si="3"/>
        <v>0</v>
      </c>
      <c r="J149" s="56">
        <f t="shared" si="4"/>
        <v>0</v>
      </c>
    </row>
    <row r="150" ht="15.75" customHeight="1">
      <c r="A150" s="42" t="s">
        <v>258</v>
      </c>
      <c r="B150" s="43" t="s">
        <v>107</v>
      </c>
      <c r="C150" s="44">
        <v>38.0</v>
      </c>
      <c r="D150" s="45">
        <f t="shared" si="2"/>
        <v>54.054</v>
      </c>
      <c r="E150" s="46">
        <v>77.22</v>
      </c>
      <c r="F150" s="48">
        <v>0.0</v>
      </c>
      <c r="G150" s="48">
        <f t="shared" si="1"/>
        <v>0</v>
      </c>
      <c r="H150" s="49">
        <f>CHOOSE(1+('Purchase Order'!$B$9&gt;=1000) +('Purchase Order'!$B$9&gt;=2000), E150,D150,C150)</f>
        <v>77.22</v>
      </c>
      <c r="I150" s="49">
        <f t="shared" si="3"/>
        <v>0</v>
      </c>
      <c r="J150" s="49">
        <f t="shared" si="4"/>
        <v>0</v>
      </c>
    </row>
    <row r="151" ht="15.75" customHeight="1">
      <c r="A151" s="50" t="s">
        <v>259</v>
      </c>
      <c r="B151" s="51" t="s">
        <v>107</v>
      </c>
      <c r="C151" s="52">
        <v>38.0</v>
      </c>
      <c r="D151" s="53">
        <f t="shared" si="2"/>
        <v>54.054</v>
      </c>
      <c r="E151" s="54">
        <v>77.22</v>
      </c>
      <c r="F151" s="55">
        <v>0.0</v>
      </c>
      <c r="G151" s="55">
        <f t="shared" si="1"/>
        <v>0</v>
      </c>
      <c r="H151" s="56">
        <f>CHOOSE(1+('Purchase Order'!$B$9&gt;=1000) +('Purchase Order'!$B$9&gt;=2000), E151,D151,C151)</f>
        <v>77.22</v>
      </c>
      <c r="I151" s="56">
        <f t="shared" si="3"/>
        <v>0</v>
      </c>
      <c r="J151" s="56">
        <f t="shared" si="4"/>
        <v>0</v>
      </c>
    </row>
    <row r="152" ht="15.75" customHeight="1">
      <c r="A152" s="42" t="s">
        <v>260</v>
      </c>
      <c r="B152" s="43" t="s">
        <v>107</v>
      </c>
      <c r="C152" s="44">
        <v>38.0</v>
      </c>
      <c r="D152" s="45">
        <f t="shared" si="2"/>
        <v>54.054</v>
      </c>
      <c r="E152" s="46">
        <v>77.22</v>
      </c>
      <c r="F152" s="48">
        <v>0.0</v>
      </c>
      <c r="G152" s="48">
        <f t="shared" si="1"/>
        <v>0</v>
      </c>
      <c r="H152" s="49">
        <f>CHOOSE(1+('Purchase Order'!$B$9&gt;=1000) +('Purchase Order'!$B$9&gt;=2000), E152,D152,C152)</f>
        <v>77.22</v>
      </c>
      <c r="I152" s="49">
        <f t="shared" si="3"/>
        <v>0</v>
      </c>
      <c r="J152" s="49">
        <f t="shared" si="4"/>
        <v>0</v>
      </c>
    </row>
    <row r="153" ht="15.75" customHeight="1">
      <c r="A153" s="50" t="s">
        <v>261</v>
      </c>
      <c r="B153" s="51" t="s">
        <v>107</v>
      </c>
      <c r="C153" s="52">
        <v>38.0</v>
      </c>
      <c r="D153" s="53">
        <f t="shared" si="2"/>
        <v>54.054</v>
      </c>
      <c r="E153" s="54">
        <v>77.22</v>
      </c>
      <c r="F153" s="55">
        <v>0.0</v>
      </c>
      <c r="G153" s="55">
        <f t="shared" si="1"/>
        <v>0</v>
      </c>
      <c r="H153" s="56">
        <f>CHOOSE(1+('Purchase Order'!$B$9&gt;=1000) +('Purchase Order'!$B$9&gt;=2000), E153,D153,C153)</f>
        <v>77.22</v>
      </c>
      <c r="I153" s="56">
        <f t="shared" si="3"/>
        <v>0</v>
      </c>
      <c r="J153" s="56">
        <f t="shared" si="4"/>
        <v>0</v>
      </c>
    </row>
    <row r="154" ht="15.75" customHeight="1">
      <c r="A154" s="42" t="s">
        <v>262</v>
      </c>
      <c r="B154" s="43" t="s">
        <v>107</v>
      </c>
      <c r="C154" s="44">
        <v>38.0</v>
      </c>
      <c r="D154" s="45">
        <f t="shared" si="2"/>
        <v>54.054</v>
      </c>
      <c r="E154" s="46">
        <v>77.22</v>
      </c>
      <c r="F154" s="48">
        <v>0.0</v>
      </c>
      <c r="G154" s="48">
        <f t="shared" si="1"/>
        <v>0</v>
      </c>
      <c r="H154" s="49">
        <f>CHOOSE(1+('Purchase Order'!$B$9&gt;=1000) +('Purchase Order'!$B$9&gt;=2000), E154,D154,C154)</f>
        <v>77.22</v>
      </c>
      <c r="I154" s="49">
        <f t="shared" si="3"/>
        <v>0</v>
      </c>
      <c r="J154" s="49">
        <f t="shared" si="4"/>
        <v>0</v>
      </c>
    </row>
    <row r="155" ht="15.75" customHeight="1">
      <c r="A155" s="50" t="s">
        <v>263</v>
      </c>
      <c r="B155" s="51" t="s">
        <v>107</v>
      </c>
      <c r="C155" s="52">
        <v>38.0</v>
      </c>
      <c r="D155" s="53">
        <f t="shared" si="2"/>
        <v>54.054</v>
      </c>
      <c r="E155" s="54">
        <v>77.22</v>
      </c>
      <c r="F155" s="55">
        <v>0.0</v>
      </c>
      <c r="G155" s="55">
        <f t="shared" si="1"/>
        <v>0</v>
      </c>
      <c r="H155" s="56">
        <f>CHOOSE(1+('Purchase Order'!$B$9&gt;=1000) +('Purchase Order'!$B$9&gt;=2000), E155,D155,C155)</f>
        <v>77.22</v>
      </c>
      <c r="I155" s="56">
        <f t="shared" si="3"/>
        <v>0</v>
      </c>
      <c r="J155" s="56">
        <f t="shared" si="4"/>
        <v>0</v>
      </c>
    </row>
    <row r="156" ht="15.75" customHeight="1">
      <c r="A156" s="42" t="s">
        <v>264</v>
      </c>
      <c r="B156" s="43" t="s">
        <v>107</v>
      </c>
      <c r="C156" s="44">
        <v>38.0</v>
      </c>
      <c r="D156" s="45">
        <f t="shared" si="2"/>
        <v>54.054</v>
      </c>
      <c r="E156" s="46">
        <v>77.22</v>
      </c>
      <c r="F156" s="48">
        <v>0.0</v>
      </c>
      <c r="G156" s="48">
        <f t="shared" si="1"/>
        <v>0</v>
      </c>
      <c r="H156" s="49">
        <f>CHOOSE(1+('Purchase Order'!$B$9&gt;=1000) +('Purchase Order'!$B$9&gt;=2000), E156,D156,C156)</f>
        <v>77.22</v>
      </c>
      <c r="I156" s="49">
        <f t="shared" si="3"/>
        <v>0</v>
      </c>
      <c r="J156" s="49">
        <f t="shared" si="4"/>
        <v>0</v>
      </c>
    </row>
    <row r="157" ht="15.75" customHeight="1">
      <c r="A157" s="50" t="s">
        <v>265</v>
      </c>
      <c r="B157" s="51" t="s">
        <v>107</v>
      </c>
      <c r="C157" s="52">
        <v>38.0</v>
      </c>
      <c r="D157" s="53">
        <f t="shared" si="2"/>
        <v>54.054</v>
      </c>
      <c r="E157" s="54">
        <v>77.22</v>
      </c>
      <c r="F157" s="55">
        <v>0.0</v>
      </c>
      <c r="G157" s="55">
        <f t="shared" si="1"/>
        <v>0</v>
      </c>
      <c r="H157" s="56">
        <f>CHOOSE(1+('Purchase Order'!$B$9&gt;=1000) +('Purchase Order'!$B$9&gt;=2000), E157,D157,C157)</f>
        <v>77.22</v>
      </c>
      <c r="I157" s="56">
        <f t="shared" si="3"/>
        <v>0</v>
      </c>
      <c r="J157" s="56">
        <f t="shared" si="4"/>
        <v>0</v>
      </c>
    </row>
    <row r="158" ht="15.75" customHeight="1">
      <c r="A158" s="42" t="s">
        <v>266</v>
      </c>
      <c r="B158" s="43" t="s">
        <v>107</v>
      </c>
      <c r="C158" s="44">
        <v>38.0</v>
      </c>
      <c r="D158" s="45">
        <f t="shared" si="2"/>
        <v>54.054</v>
      </c>
      <c r="E158" s="46">
        <v>77.22</v>
      </c>
      <c r="F158" s="48">
        <v>0.0</v>
      </c>
      <c r="G158" s="48">
        <f t="shared" si="1"/>
        <v>0</v>
      </c>
      <c r="H158" s="49">
        <f>CHOOSE(1+('Purchase Order'!$B$9&gt;=1000) +('Purchase Order'!$B$9&gt;=2000), E158,D158,C158)</f>
        <v>77.22</v>
      </c>
      <c r="I158" s="49">
        <f t="shared" si="3"/>
        <v>0</v>
      </c>
      <c r="J158" s="49">
        <f t="shared" si="4"/>
        <v>0</v>
      </c>
    </row>
    <row r="159" ht="15.75" customHeight="1">
      <c r="A159" s="50" t="s">
        <v>267</v>
      </c>
      <c r="B159" s="51" t="s">
        <v>107</v>
      </c>
      <c r="C159" s="52">
        <v>38.0</v>
      </c>
      <c r="D159" s="53">
        <f t="shared" si="2"/>
        <v>54.054</v>
      </c>
      <c r="E159" s="54">
        <v>77.22</v>
      </c>
      <c r="F159" s="55">
        <v>0.0</v>
      </c>
      <c r="G159" s="55">
        <f t="shared" si="1"/>
        <v>0</v>
      </c>
      <c r="H159" s="56">
        <f>CHOOSE(1+('Purchase Order'!$B$9&gt;=1000) +('Purchase Order'!$B$9&gt;=2000), E159,D159,C159)</f>
        <v>77.22</v>
      </c>
      <c r="I159" s="56">
        <f t="shared" si="3"/>
        <v>0</v>
      </c>
      <c r="J159" s="56">
        <f t="shared" si="4"/>
        <v>0</v>
      </c>
    </row>
    <row r="160" ht="15.75" customHeight="1">
      <c r="A160" s="42" t="s">
        <v>268</v>
      </c>
      <c r="B160" s="43" t="s">
        <v>107</v>
      </c>
      <c r="C160" s="44">
        <v>38.0</v>
      </c>
      <c r="D160" s="45">
        <f t="shared" si="2"/>
        <v>54.054</v>
      </c>
      <c r="E160" s="46">
        <v>77.22</v>
      </c>
      <c r="F160" s="48">
        <v>0.0</v>
      </c>
      <c r="G160" s="48">
        <f t="shared" si="1"/>
        <v>0</v>
      </c>
      <c r="H160" s="49">
        <f>CHOOSE(1+('Purchase Order'!$B$9&gt;=1000) +('Purchase Order'!$B$9&gt;=2000), E160,D160,C160)</f>
        <v>77.22</v>
      </c>
      <c r="I160" s="49">
        <f t="shared" si="3"/>
        <v>0</v>
      </c>
      <c r="J160" s="49">
        <f t="shared" si="4"/>
        <v>0</v>
      </c>
    </row>
    <row r="161" ht="15.75" customHeight="1">
      <c r="A161" s="50" t="s">
        <v>269</v>
      </c>
      <c r="B161" s="51" t="s">
        <v>107</v>
      </c>
      <c r="C161" s="52">
        <v>38.0</v>
      </c>
      <c r="D161" s="53">
        <f t="shared" si="2"/>
        <v>54.054</v>
      </c>
      <c r="E161" s="54">
        <v>77.22</v>
      </c>
      <c r="F161" s="55">
        <v>0.0</v>
      </c>
      <c r="G161" s="55">
        <f t="shared" si="1"/>
        <v>0</v>
      </c>
      <c r="H161" s="56">
        <f>CHOOSE(1+('Purchase Order'!$B$9&gt;=1000) +('Purchase Order'!$B$9&gt;=2000), E161,D161,C161)</f>
        <v>77.22</v>
      </c>
      <c r="I161" s="56">
        <f t="shared" si="3"/>
        <v>0</v>
      </c>
      <c r="J161" s="56">
        <f t="shared" si="4"/>
        <v>0</v>
      </c>
    </row>
    <row r="162" ht="15.75" customHeight="1">
      <c r="A162" s="42" t="s">
        <v>270</v>
      </c>
      <c r="B162" s="43" t="s">
        <v>107</v>
      </c>
      <c r="C162" s="44">
        <v>38.0</v>
      </c>
      <c r="D162" s="45">
        <f t="shared" si="2"/>
        <v>54.054</v>
      </c>
      <c r="E162" s="46">
        <v>77.22</v>
      </c>
      <c r="F162" s="48">
        <v>0.0</v>
      </c>
      <c r="G162" s="48">
        <f t="shared" si="1"/>
        <v>0</v>
      </c>
      <c r="H162" s="49">
        <f>CHOOSE(1+('Purchase Order'!$B$9&gt;=1000) +('Purchase Order'!$B$9&gt;=2000), E162,D162,C162)</f>
        <v>77.22</v>
      </c>
      <c r="I162" s="49">
        <f t="shared" si="3"/>
        <v>0</v>
      </c>
      <c r="J162" s="49">
        <f t="shared" si="4"/>
        <v>0</v>
      </c>
    </row>
    <row r="163" ht="15.75" customHeight="1">
      <c r="A163" s="50" t="s">
        <v>271</v>
      </c>
      <c r="B163" s="51" t="s">
        <v>107</v>
      </c>
      <c r="C163" s="52">
        <v>38.0</v>
      </c>
      <c r="D163" s="53">
        <f t="shared" si="2"/>
        <v>54.054</v>
      </c>
      <c r="E163" s="54">
        <v>77.22</v>
      </c>
      <c r="F163" s="55">
        <v>0.0</v>
      </c>
      <c r="G163" s="55">
        <f t="shared" si="1"/>
        <v>0</v>
      </c>
      <c r="H163" s="56">
        <f>CHOOSE(1+('Purchase Order'!$B$9&gt;=1000) +('Purchase Order'!$B$9&gt;=2000), E163,D163,C163)</f>
        <v>77.22</v>
      </c>
      <c r="I163" s="56">
        <f t="shared" si="3"/>
        <v>0</v>
      </c>
      <c r="J163" s="56">
        <f t="shared" si="4"/>
        <v>0</v>
      </c>
    </row>
    <row r="164" ht="15.75" customHeight="1">
      <c r="A164" s="42" t="s">
        <v>272</v>
      </c>
      <c r="B164" s="43" t="s">
        <v>107</v>
      </c>
      <c r="C164" s="44">
        <v>38.0</v>
      </c>
      <c r="D164" s="45">
        <f t="shared" si="2"/>
        <v>54.054</v>
      </c>
      <c r="E164" s="46">
        <v>77.22</v>
      </c>
      <c r="F164" s="48">
        <v>0.0</v>
      </c>
      <c r="G164" s="48">
        <f t="shared" si="1"/>
        <v>0</v>
      </c>
      <c r="H164" s="49">
        <f>CHOOSE(1+('Purchase Order'!$B$9&gt;=1000) +('Purchase Order'!$B$9&gt;=2000), E164,D164,C164)</f>
        <v>77.22</v>
      </c>
      <c r="I164" s="49">
        <f t="shared" si="3"/>
        <v>0</v>
      </c>
      <c r="J164" s="49">
        <f t="shared" si="4"/>
        <v>0</v>
      </c>
    </row>
    <row r="165" ht="15.75" customHeight="1">
      <c r="A165" s="50" t="s">
        <v>273</v>
      </c>
      <c r="B165" s="51" t="s">
        <v>107</v>
      </c>
      <c r="C165" s="52">
        <v>38.0</v>
      </c>
      <c r="D165" s="53">
        <f t="shared" si="2"/>
        <v>54.054</v>
      </c>
      <c r="E165" s="54">
        <v>77.22</v>
      </c>
      <c r="F165" s="55">
        <v>0.0</v>
      </c>
      <c r="G165" s="55">
        <f t="shared" si="1"/>
        <v>0</v>
      </c>
      <c r="H165" s="56">
        <f>CHOOSE(1+('Purchase Order'!$B$9&gt;=1000) +('Purchase Order'!$B$9&gt;=2000), E165,D165,C165)</f>
        <v>77.22</v>
      </c>
      <c r="I165" s="56">
        <f t="shared" si="3"/>
        <v>0</v>
      </c>
      <c r="J165" s="56">
        <f t="shared" si="4"/>
        <v>0</v>
      </c>
    </row>
    <row r="166" ht="15.75" customHeight="1">
      <c r="A166" s="42" t="s">
        <v>274</v>
      </c>
      <c r="B166" s="43" t="s">
        <v>107</v>
      </c>
      <c r="C166" s="44">
        <v>38.0</v>
      </c>
      <c r="D166" s="45">
        <f t="shared" si="2"/>
        <v>54.054</v>
      </c>
      <c r="E166" s="46">
        <v>77.22</v>
      </c>
      <c r="F166" s="48">
        <v>0.0</v>
      </c>
      <c r="G166" s="48">
        <f t="shared" si="1"/>
        <v>0</v>
      </c>
      <c r="H166" s="49">
        <f>CHOOSE(1+('Purchase Order'!$B$9&gt;=1000) +('Purchase Order'!$B$9&gt;=2000), E166,D166,C166)</f>
        <v>77.22</v>
      </c>
      <c r="I166" s="49">
        <f t="shared" si="3"/>
        <v>0</v>
      </c>
      <c r="J166" s="49">
        <f t="shared" si="4"/>
        <v>0</v>
      </c>
    </row>
    <row r="167" ht="15.75" customHeight="1">
      <c r="A167" s="50" t="s">
        <v>275</v>
      </c>
      <c r="B167" s="51" t="s">
        <v>107</v>
      </c>
      <c r="C167" s="52">
        <v>38.0</v>
      </c>
      <c r="D167" s="53">
        <f t="shared" si="2"/>
        <v>54.054</v>
      </c>
      <c r="E167" s="54">
        <v>77.22</v>
      </c>
      <c r="F167" s="55">
        <v>0.0</v>
      </c>
      <c r="G167" s="55">
        <f t="shared" si="1"/>
        <v>0</v>
      </c>
      <c r="H167" s="56">
        <f>CHOOSE(1+('Purchase Order'!$B$9&gt;=1000) +('Purchase Order'!$B$9&gt;=2000), E167,D167,C167)</f>
        <v>77.22</v>
      </c>
      <c r="I167" s="56">
        <f t="shared" si="3"/>
        <v>0</v>
      </c>
      <c r="J167" s="56">
        <f t="shared" si="4"/>
        <v>0</v>
      </c>
    </row>
    <row r="168" ht="15.75" customHeight="1">
      <c r="A168" s="42" t="s">
        <v>276</v>
      </c>
      <c r="B168" s="43" t="s">
        <v>107</v>
      </c>
      <c r="C168" s="44">
        <v>38.0</v>
      </c>
      <c r="D168" s="45">
        <f t="shared" si="2"/>
        <v>54.054</v>
      </c>
      <c r="E168" s="46">
        <v>77.22</v>
      </c>
      <c r="F168" s="48">
        <v>0.0</v>
      </c>
      <c r="G168" s="48">
        <f t="shared" si="1"/>
        <v>0</v>
      </c>
      <c r="H168" s="49">
        <f>CHOOSE(1+('Purchase Order'!$B$9&gt;=1000) +('Purchase Order'!$B$9&gt;=2000), E168,D168,C168)</f>
        <v>77.22</v>
      </c>
      <c r="I168" s="49">
        <f t="shared" si="3"/>
        <v>0</v>
      </c>
      <c r="J168" s="49">
        <f t="shared" si="4"/>
        <v>0</v>
      </c>
    </row>
    <row r="169" ht="15.75" customHeight="1">
      <c r="A169" s="50" t="s">
        <v>277</v>
      </c>
      <c r="B169" s="51" t="s">
        <v>107</v>
      </c>
      <c r="C169" s="52">
        <v>38.0</v>
      </c>
      <c r="D169" s="53">
        <f t="shared" si="2"/>
        <v>54.054</v>
      </c>
      <c r="E169" s="54">
        <v>77.22</v>
      </c>
      <c r="F169" s="55">
        <v>0.0</v>
      </c>
      <c r="G169" s="55">
        <f t="shared" si="1"/>
        <v>0</v>
      </c>
      <c r="H169" s="56">
        <f>CHOOSE(1+('Purchase Order'!$B$9&gt;=1000) +('Purchase Order'!$B$9&gt;=2000), E169,D169,C169)</f>
        <v>77.22</v>
      </c>
      <c r="I169" s="56">
        <f t="shared" si="3"/>
        <v>0</v>
      </c>
      <c r="J169" s="56">
        <f t="shared" si="4"/>
        <v>0</v>
      </c>
    </row>
    <row r="170" ht="15.75" customHeight="1">
      <c r="A170" s="42" t="s">
        <v>278</v>
      </c>
      <c r="B170" s="43" t="s">
        <v>107</v>
      </c>
      <c r="C170" s="44">
        <v>38.0</v>
      </c>
      <c r="D170" s="45">
        <f t="shared" si="2"/>
        <v>54.054</v>
      </c>
      <c r="E170" s="46">
        <v>77.22</v>
      </c>
      <c r="F170" s="48">
        <v>0.0</v>
      </c>
      <c r="G170" s="48">
        <f t="shared" si="1"/>
        <v>0</v>
      </c>
      <c r="H170" s="49">
        <f>CHOOSE(1+('Purchase Order'!$B$9&gt;=1000) +('Purchase Order'!$B$9&gt;=2000), E170,D170,C170)</f>
        <v>77.22</v>
      </c>
      <c r="I170" s="49">
        <f t="shared" si="3"/>
        <v>0</v>
      </c>
      <c r="J170" s="49">
        <f t="shared" si="4"/>
        <v>0</v>
      </c>
    </row>
    <row r="171" ht="15.75" customHeight="1">
      <c r="A171" s="50" t="s">
        <v>279</v>
      </c>
      <c r="B171" s="51" t="s">
        <v>107</v>
      </c>
      <c r="C171" s="52">
        <v>38.0</v>
      </c>
      <c r="D171" s="53">
        <f t="shared" si="2"/>
        <v>54.054</v>
      </c>
      <c r="E171" s="54">
        <v>77.22</v>
      </c>
      <c r="F171" s="55">
        <v>0.0</v>
      </c>
      <c r="G171" s="55">
        <f t="shared" si="1"/>
        <v>0</v>
      </c>
      <c r="H171" s="56">
        <f>CHOOSE(1+('Purchase Order'!$B$9&gt;=1000) +('Purchase Order'!$B$9&gt;=2000), E171,D171,C171)</f>
        <v>77.22</v>
      </c>
      <c r="I171" s="56">
        <f t="shared" si="3"/>
        <v>0</v>
      </c>
      <c r="J171" s="56">
        <f t="shared" si="4"/>
        <v>0</v>
      </c>
    </row>
    <row r="172" ht="15.75" customHeight="1">
      <c r="A172" s="42" t="s">
        <v>280</v>
      </c>
      <c r="B172" s="43" t="s">
        <v>107</v>
      </c>
      <c r="C172" s="44">
        <v>38.0</v>
      </c>
      <c r="D172" s="45">
        <f t="shared" si="2"/>
        <v>54.054</v>
      </c>
      <c r="E172" s="46">
        <v>77.22</v>
      </c>
      <c r="F172" s="48">
        <v>0.0</v>
      </c>
      <c r="G172" s="48">
        <f t="shared" si="1"/>
        <v>0</v>
      </c>
      <c r="H172" s="49">
        <f>CHOOSE(1+('Purchase Order'!$B$9&gt;=1000) +('Purchase Order'!$B$9&gt;=2000), E172,D172,C172)</f>
        <v>77.22</v>
      </c>
      <c r="I172" s="49">
        <f t="shared" si="3"/>
        <v>0</v>
      </c>
      <c r="J172" s="49">
        <f t="shared" si="4"/>
        <v>0</v>
      </c>
    </row>
    <row r="173" ht="15.75" customHeight="1">
      <c r="A173" s="50" t="s">
        <v>281</v>
      </c>
      <c r="B173" s="51" t="s">
        <v>107</v>
      </c>
      <c r="C173" s="52">
        <v>38.0</v>
      </c>
      <c r="D173" s="53">
        <f t="shared" si="2"/>
        <v>54.054</v>
      </c>
      <c r="E173" s="54">
        <v>77.22</v>
      </c>
      <c r="F173" s="55">
        <v>0.0</v>
      </c>
      <c r="G173" s="55">
        <f t="shared" si="1"/>
        <v>0</v>
      </c>
      <c r="H173" s="56">
        <f>CHOOSE(1+('Purchase Order'!$B$9&gt;=1000) +('Purchase Order'!$B$9&gt;=2000), E173,D173,C173)</f>
        <v>77.22</v>
      </c>
      <c r="I173" s="56">
        <f t="shared" si="3"/>
        <v>0</v>
      </c>
      <c r="J173" s="56">
        <f t="shared" si="4"/>
        <v>0</v>
      </c>
    </row>
    <row r="174" ht="15.75" customHeight="1">
      <c r="A174" s="42" t="s">
        <v>282</v>
      </c>
      <c r="B174" s="43" t="s">
        <v>107</v>
      </c>
      <c r="C174" s="44">
        <v>38.0</v>
      </c>
      <c r="D174" s="45">
        <f t="shared" si="2"/>
        <v>54.054</v>
      </c>
      <c r="E174" s="46">
        <v>77.22</v>
      </c>
      <c r="F174" s="48">
        <v>0.0</v>
      </c>
      <c r="G174" s="48">
        <f t="shared" si="1"/>
        <v>0</v>
      </c>
      <c r="H174" s="49">
        <f>CHOOSE(1+('Purchase Order'!$B$9&gt;=1000) +('Purchase Order'!$B$9&gt;=2000), E174,D174,C174)</f>
        <v>77.22</v>
      </c>
      <c r="I174" s="49">
        <f t="shared" si="3"/>
        <v>0</v>
      </c>
      <c r="J174" s="49">
        <f t="shared" si="4"/>
        <v>0</v>
      </c>
    </row>
    <row r="175" ht="15.75" customHeight="1">
      <c r="A175" s="50" t="s">
        <v>283</v>
      </c>
      <c r="B175" s="51" t="s">
        <v>107</v>
      </c>
      <c r="C175" s="52">
        <v>38.0</v>
      </c>
      <c r="D175" s="53">
        <f t="shared" si="2"/>
        <v>54.054</v>
      </c>
      <c r="E175" s="54">
        <v>77.22</v>
      </c>
      <c r="F175" s="55">
        <v>0.0</v>
      </c>
      <c r="G175" s="55">
        <f t="shared" si="1"/>
        <v>0</v>
      </c>
      <c r="H175" s="56">
        <f>CHOOSE(1+('Purchase Order'!$B$9&gt;=1000) +('Purchase Order'!$B$9&gt;=2000), E175,D175,C175)</f>
        <v>77.22</v>
      </c>
      <c r="I175" s="56">
        <f t="shared" si="3"/>
        <v>0</v>
      </c>
      <c r="J175" s="56">
        <f t="shared" si="4"/>
        <v>0</v>
      </c>
    </row>
    <row r="176" ht="15.75" customHeight="1">
      <c r="A176" s="42" t="s">
        <v>284</v>
      </c>
      <c r="B176" s="43" t="s">
        <v>107</v>
      </c>
      <c r="C176" s="44">
        <v>38.0</v>
      </c>
      <c r="D176" s="45">
        <f t="shared" si="2"/>
        <v>54.054</v>
      </c>
      <c r="E176" s="46">
        <v>77.22</v>
      </c>
      <c r="F176" s="48">
        <v>0.0</v>
      </c>
      <c r="G176" s="48">
        <f t="shared" si="1"/>
        <v>0</v>
      </c>
      <c r="H176" s="49">
        <f>CHOOSE(1+('Purchase Order'!$B$9&gt;=1000) +('Purchase Order'!$B$9&gt;=2000), E176,D176,C176)</f>
        <v>77.22</v>
      </c>
      <c r="I176" s="49">
        <f t="shared" si="3"/>
        <v>0</v>
      </c>
      <c r="J176" s="49">
        <f t="shared" si="4"/>
        <v>0</v>
      </c>
    </row>
    <row r="177" ht="15.75" customHeight="1">
      <c r="A177" s="50" t="s">
        <v>285</v>
      </c>
      <c r="B177" s="51" t="s">
        <v>107</v>
      </c>
      <c r="C177" s="52">
        <v>38.0</v>
      </c>
      <c r="D177" s="53">
        <f t="shared" si="2"/>
        <v>54.054</v>
      </c>
      <c r="E177" s="54">
        <v>77.22</v>
      </c>
      <c r="F177" s="55">
        <v>0.0</v>
      </c>
      <c r="G177" s="55">
        <f t="shared" si="1"/>
        <v>0</v>
      </c>
      <c r="H177" s="56">
        <f>CHOOSE(1+('Purchase Order'!$B$9&gt;=1000) +('Purchase Order'!$B$9&gt;=2000), E177,D177,C177)</f>
        <v>77.22</v>
      </c>
      <c r="I177" s="56">
        <f t="shared" si="3"/>
        <v>0</v>
      </c>
      <c r="J177" s="56">
        <f t="shared" si="4"/>
        <v>0</v>
      </c>
    </row>
    <row r="178" ht="15.75" customHeight="1">
      <c r="A178" s="42" t="s">
        <v>286</v>
      </c>
      <c r="B178" s="43" t="s">
        <v>107</v>
      </c>
      <c r="C178" s="44">
        <v>38.0</v>
      </c>
      <c r="D178" s="45">
        <f t="shared" si="2"/>
        <v>54.054</v>
      </c>
      <c r="E178" s="46">
        <v>77.22</v>
      </c>
      <c r="F178" s="48">
        <v>0.0</v>
      </c>
      <c r="G178" s="48">
        <f t="shared" si="1"/>
        <v>0</v>
      </c>
      <c r="H178" s="49">
        <f>CHOOSE(1+('Purchase Order'!$B$9&gt;=1000) +('Purchase Order'!$B$9&gt;=2000), E178,D178,C178)</f>
        <v>77.22</v>
      </c>
      <c r="I178" s="49">
        <f t="shared" si="3"/>
        <v>0</v>
      </c>
      <c r="J178" s="49">
        <f t="shared" si="4"/>
        <v>0</v>
      </c>
    </row>
    <row r="179" ht="15.75" customHeight="1">
      <c r="A179" s="50" t="s">
        <v>287</v>
      </c>
      <c r="B179" s="51" t="s">
        <v>107</v>
      </c>
      <c r="C179" s="52">
        <v>38.0</v>
      </c>
      <c r="D179" s="53">
        <f t="shared" si="2"/>
        <v>54.054</v>
      </c>
      <c r="E179" s="54">
        <v>77.22</v>
      </c>
      <c r="F179" s="55">
        <v>0.0</v>
      </c>
      <c r="G179" s="55">
        <f t="shared" si="1"/>
        <v>0</v>
      </c>
      <c r="H179" s="56">
        <f>CHOOSE(1+('Purchase Order'!$B$9&gt;=1000) +('Purchase Order'!$B$9&gt;=2000), E179,D179,C179)</f>
        <v>77.22</v>
      </c>
      <c r="I179" s="56">
        <f t="shared" si="3"/>
        <v>0</v>
      </c>
      <c r="J179" s="56">
        <f t="shared" si="4"/>
        <v>0</v>
      </c>
    </row>
    <row r="180" ht="15.75" customHeight="1">
      <c r="A180" s="42" t="s">
        <v>288</v>
      </c>
      <c r="B180" s="43" t="s">
        <v>107</v>
      </c>
      <c r="C180" s="44">
        <v>38.0</v>
      </c>
      <c r="D180" s="45">
        <f t="shared" si="2"/>
        <v>54.054</v>
      </c>
      <c r="E180" s="46">
        <v>77.22</v>
      </c>
      <c r="F180" s="48">
        <v>0.0</v>
      </c>
      <c r="G180" s="48">
        <f t="shared" si="1"/>
        <v>0</v>
      </c>
      <c r="H180" s="49">
        <f>CHOOSE(1+('Purchase Order'!$B$9&gt;=1000) +('Purchase Order'!$B$9&gt;=2000), E180,D180,C180)</f>
        <v>77.22</v>
      </c>
      <c r="I180" s="49">
        <f t="shared" si="3"/>
        <v>0</v>
      </c>
      <c r="J180" s="49">
        <f t="shared" si="4"/>
        <v>0</v>
      </c>
    </row>
    <row r="181" ht="15.75" customHeight="1">
      <c r="A181" s="50" t="s">
        <v>289</v>
      </c>
      <c r="B181" s="51" t="s">
        <v>107</v>
      </c>
      <c r="C181" s="52">
        <v>38.0</v>
      </c>
      <c r="D181" s="53">
        <f t="shared" si="2"/>
        <v>54.054</v>
      </c>
      <c r="E181" s="54">
        <v>77.22</v>
      </c>
      <c r="F181" s="55">
        <v>0.0</v>
      </c>
      <c r="G181" s="55">
        <f t="shared" si="1"/>
        <v>0</v>
      </c>
      <c r="H181" s="56">
        <f>CHOOSE(1+('Purchase Order'!$B$9&gt;=1000) +('Purchase Order'!$B$9&gt;=2000), E181,D181,C181)</f>
        <v>77.22</v>
      </c>
      <c r="I181" s="56">
        <f t="shared" si="3"/>
        <v>0</v>
      </c>
      <c r="J181" s="56">
        <f t="shared" si="4"/>
        <v>0</v>
      </c>
    </row>
    <row r="182" ht="15.75" customHeight="1">
      <c r="A182" s="42" t="s">
        <v>290</v>
      </c>
      <c r="B182" s="43" t="s">
        <v>107</v>
      </c>
      <c r="C182" s="44">
        <v>38.0</v>
      </c>
      <c r="D182" s="45">
        <f t="shared" si="2"/>
        <v>54.054</v>
      </c>
      <c r="E182" s="46">
        <v>77.22</v>
      </c>
      <c r="F182" s="48">
        <v>0.0</v>
      </c>
      <c r="G182" s="48">
        <f t="shared" si="1"/>
        <v>0</v>
      </c>
      <c r="H182" s="49">
        <f>CHOOSE(1+('Purchase Order'!$B$9&gt;=1000) +('Purchase Order'!$B$9&gt;=2000), E182,D182,C182)</f>
        <v>77.22</v>
      </c>
      <c r="I182" s="49">
        <f t="shared" si="3"/>
        <v>0</v>
      </c>
      <c r="J182" s="49">
        <f t="shared" si="4"/>
        <v>0</v>
      </c>
    </row>
    <row r="183" ht="15.75" customHeight="1">
      <c r="A183" s="50" t="s">
        <v>291</v>
      </c>
      <c r="B183" s="51" t="s">
        <v>107</v>
      </c>
      <c r="C183" s="52">
        <v>38.0</v>
      </c>
      <c r="D183" s="53">
        <f t="shared" si="2"/>
        <v>54.054</v>
      </c>
      <c r="E183" s="54">
        <v>77.22</v>
      </c>
      <c r="F183" s="55">
        <v>0.0</v>
      </c>
      <c r="G183" s="55">
        <f t="shared" si="1"/>
        <v>0</v>
      </c>
      <c r="H183" s="56">
        <f>CHOOSE(1+('Purchase Order'!$B$9&gt;=1000) +('Purchase Order'!$B$9&gt;=2000), E183,D183,C183)</f>
        <v>77.22</v>
      </c>
      <c r="I183" s="56">
        <f t="shared" si="3"/>
        <v>0</v>
      </c>
      <c r="J183" s="56">
        <f t="shared" si="4"/>
        <v>0</v>
      </c>
    </row>
    <row r="184" ht="15.75" customHeight="1">
      <c r="A184" s="42" t="s">
        <v>292</v>
      </c>
      <c r="B184" s="43" t="s">
        <v>107</v>
      </c>
      <c r="C184" s="44">
        <v>38.0</v>
      </c>
      <c r="D184" s="45">
        <f t="shared" si="2"/>
        <v>54.054</v>
      </c>
      <c r="E184" s="46">
        <v>77.22</v>
      </c>
      <c r="F184" s="48">
        <v>0.0</v>
      </c>
      <c r="G184" s="48">
        <f t="shared" si="1"/>
        <v>0</v>
      </c>
      <c r="H184" s="49">
        <f>CHOOSE(1+('Purchase Order'!$B$9&gt;=1000) +('Purchase Order'!$B$9&gt;=2000), E184,D184,C184)</f>
        <v>77.22</v>
      </c>
      <c r="I184" s="49">
        <f t="shared" si="3"/>
        <v>0</v>
      </c>
      <c r="J184" s="49">
        <f t="shared" si="4"/>
        <v>0</v>
      </c>
    </row>
    <row r="185" ht="15.75" customHeight="1">
      <c r="A185" s="50" t="s">
        <v>293</v>
      </c>
      <c r="B185" s="51" t="s">
        <v>107</v>
      </c>
      <c r="C185" s="52">
        <v>38.0</v>
      </c>
      <c r="D185" s="53">
        <f t="shared" si="2"/>
        <v>54.054</v>
      </c>
      <c r="E185" s="54">
        <v>77.22</v>
      </c>
      <c r="F185" s="55">
        <v>0.0</v>
      </c>
      <c r="G185" s="55">
        <f t="shared" si="1"/>
        <v>0</v>
      </c>
      <c r="H185" s="56">
        <f>CHOOSE(1+('Purchase Order'!$B$9&gt;=1000) +('Purchase Order'!$B$9&gt;=2000), E185,D185,C185)</f>
        <v>77.22</v>
      </c>
      <c r="I185" s="56">
        <f t="shared" si="3"/>
        <v>0</v>
      </c>
      <c r="J185" s="56">
        <f t="shared" si="4"/>
        <v>0</v>
      </c>
    </row>
    <row r="186" ht="15.75" customHeight="1">
      <c r="A186" s="42" t="s">
        <v>294</v>
      </c>
      <c r="B186" s="43" t="s">
        <v>107</v>
      </c>
      <c r="C186" s="44">
        <v>38.0</v>
      </c>
      <c r="D186" s="45">
        <f t="shared" si="2"/>
        <v>54.054</v>
      </c>
      <c r="E186" s="46">
        <v>77.22</v>
      </c>
      <c r="F186" s="48">
        <v>0.0</v>
      </c>
      <c r="G186" s="48">
        <f t="shared" si="1"/>
        <v>0</v>
      </c>
      <c r="H186" s="49">
        <f>CHOOSE(1+('Purchase Order'!$B$9&gt;=1000) +('Purchase Order'!$B$9&gt;=2000), E186,D186,C186)</f>
        <v>77.22</v>
      </c>
      <c r="I186" s="49">
        <f t="shared" si="3"/>
        <v>0</v>
      </c>
      <c r="J186" s="49">
        <f t="shared" si="4"/>
        <v>0</v>
      </c>
    </row>
    <row r="187" ht="15.75" customHeight="1">
      <c r="A187" s="50" t="s">
        <v>295</v>
      </c>
      <c r="B187" s="51" t="s">
        <v>107</v>
      </c>
      <c r="C187" s="52">
        <v>38.0</v>
      </c>
      <c r="D187" s="53">
        <f t="shared" si="2"/>
        <v>54.054</v>
      </c>
      <c r="E187" s="54">
        <v>77.22</v>
      </c>
      <c r="F187" s="55">
        <v>0.0</v>
      </c>
      <c r="G187" s="55">
        <f t="shared" si="1"/>
        <v>0</v>
      </c>
      <c r="H187" s="56">
        <f>CHOOSE(1+('Purchase Order'!$B$9&gt;=1000) +('Purchase Order'!$B$9&gt;=2000), E187,D187,C187)</f>
        <v>77.22</v>
      </c>
      <c r="I187" s="56">
        <f t="shared" si="3"/>
        <v>0</v>
      </c>
      <c r="J187" s="56">
        <f t="shared" si="4"/>
        <v>0</v>
      </c>
    </row>
    <row r="188" ht="15.75" customHeight="1">
      <c r="A188" s="42" t="s">
        <v>296</v>
      </c>
      <c r="B188" s="43" t="s">
        <v>107</v>
      </c>
      <c r="C188" s="44">
        <v>38.0</v>
      </c>
      <c r="D188" s="45">
        <f t="shared" si="2"/>
        <v>54.054</v>
      </c>
      <c r="E188" s="46">
        <v>77.22</v>
      </c>
      <c r="F188" s="48">
        <v>0.0</v>
      </c>
      <c r="G188" s="48">
        <f t="shared" si="1"/>
        <v>0</v>
      </c>
      <c r="H188" s="49">
        <f>CHOOSE(1+('Purchase Order'!$B$9&gt;=1000) +('Purchase Order'!$B$9&gt;=2000), E188,D188,C188)</f>
        <v>77.22</v>
      </c>
      <c r="I188" s="49">
        <f t="shared" si="3"/>
        <v>0</v>
      </c>
      <c r="J188" s="49">
        <f t="shared" si="4"/>
        <v>0</v>
      </c>
    </row>
    <row r="189" ht="15.75" customHeight="1">
      <c r="A189" s="50" t="s">
        <v>297</v>
      </c>
      <c r="B189" s="51" t="s">
        <v>107</v>
      </c>
      <c r="C189" s="52">
        <v>38.0</v>
      </c>
      <c r="D189" s="53">
        <f t="shared" si="2"/>
        <v>54.054</v>
      </c>
      <c r="E189" s="54">
        <v>77.22</v>
      </c>
      <c r="F189" s="55">
        <v>0.0</v>
      </c>
      <c r="G189" s="55">
        <f t="shared" si="1"/>
        <v>0</v>
      </c>
      <c r="H189" s="56">
        <f>CHOOSE(1+('Purchase Order'!$B$9&gt;=1000) +('Purchase Order'!$B$9&gt;=2000), E189,D189,C189)</f>
        <v>77.22</v>
      </c>
      <c r="I189" s="56">
        <f t="shared" si="3"/>
        <v>0</v>
      </c>
      <c r="J189" s="56">
        <f t="shared" si="4"/>
        <v>0</v>
      </c>
    </row>
    <row r="190" ht="15.75" customHeight="1">
      <c r="A190" s="42" t="s">
        <v>298</v>
      </c>
      <c r="B190" s="43" t="s">
        <v>107</v>
      </c>
      <c r="C190" s="44">
        <v>38.0</v>
      </c>
      <c r="D190" s="45">
        <f t="shared" si="2"/>
        <v>54.054</v>
      </c>
      <c r="E190" s="46">
        <v>77.22</v>
      </c>
      <c r="F190" s="48">
        <v>0.0</v>
      </c>
      <c r="G190" s="48">
        <f t="shared" si="1"/>
        <v>0</v>
      </c>
      <c r="H190" s="49">
        <f>CHOOSE(1+('Purchase Order'!$B$9&gt;=1000) +('Purchase Order'!$B$9&gt;=2000), E190,D190,C190)</f>
        <v>77.22</v>
      </c>
      <c r="I190" s="49">
        <f t="shared" si="3"/>
        <v>0</v>
      </c>
      <c r="J190" s="49">
        <f t="shared" si="4"/>
        <v>0</v>
      </c>
    </row>
    <row r="191" ht="15.75" customHeight="1">
      <c r="A191" s="50" t="s">
        <v>299</v>
      </c>
      <c r="B191" s="51" t="s">
        <v>107</v>
      </c>
      <c r="C191" s="52">
        <v>38.0</v>
      </c>
      <c r="D191" s="53">
        <f t="shared" si="2"/>
        <v>54.054</v>
      </c>
      <c r="E191" s="54">
        <v>77.22</v>
      </c>
      <c r="F191" s="55">
        <v>0.0</v>
      </c>
      <c r="G191" s="55">
        <f t="shared" si="1"/>
        <v>0</v>
      </c>
      <c r="H191" s="56">
        <f>CHOOSE(1+('Purchase Order'!$B$9&gt;=1000) +('Purchase Order'!$B$9&gt;=2000), E191,D191,C191)</f>
        <v>77.22</v>
      </c>
      <c r="I191" s="56">
        <f t="shared" si="3"/>
        <v>0</v>
      </c>
      <c r="J191" s="56">
        <f t="shared" si="4"/>
        <v>0</v>
      </c>
    </row>
    <row r="192" ht="15.75" customHeight="1">
      <c r="A192" s="42" t="s">
        <v>300</v>
      </c>
      <c r="B192" s="43" t="s">
        <v>107</v>
      </c>
      <c r="C192" s="44">
        <v>38.0</v>
      </c>
      <c r="D192" s="45">
        <f t="shared" si="2"/>
        <v>54.054</v>
      </c>
      <c r="E192" s="46">
        <v>77.22</v>
      </c>
      <c r="F192" s="48">
        <v>0.0</v>
      </c>
      <c r="G192" s="48">
        <f t="shared" si="1"/>
        <v>0</v>
      </c>
      <c r="H192" s="49">
        <f>CHOOSE(1+('Purchase Order'!$B$9&gt;=1000) +('Purchase Order'!$B$9&gt;=2000), E192,D192,C192)</f>
        <v>77.22</v>
      </c>
      <c r="I192" s="49">
        <f t="shared" si="3"/>
        <v>0</v>
      </c>
      <c r="J192" s="49">
        <f t="shared" si="4"/>
        <v>0</v>
      </c>
    </row>
    <row r="193" ht="15.75" customHeight="1">
      <c r="A193" s="50" t="s">
        <v>301</v>
      </c>
      <c r="B193" s="51" t="s">
        <v>107</v>
      </c>
      <c r="C193" s="52">
        <v>38.0</v>
      </c>
      <c r="D193" s="53">
        <f t="shared" si="2"/>
        <v>54.054</v>
      </c>
      <c r="E193" s="54">
        <v>77.22</v>
      </c>
      <c r="F193" s="55">
        <v>0.0</v>
      </c>
      <c r="G193" s="55">
        <f t="shared" si="1"/>
        <v>0</v>
      </c>
      <c r="H193" s="56">
        <f>CHOOSE(1+('Purchase Order'!$B$9&gt;=1000) +('Purchase Order'!$B$9&gt;=2000), E193,D193,C193)</f>
        <v>77.22</v>
      </c>
      <c r="I193" s="56">
        <f t="shared" si="3"/>
        <v>0</v>
      </c>
      <c r="J193" s="56">
        <f t="shared" si="4"/>
        <v>0</v>
      </c>
    </row>
    <row r="194" ht="15.75" customHeight="1">
      <c r="A194" s="42" t="s">
        <v>302</v>
      </c>
      <c r="B194" s="43" t="s">
        <v>107</v>
      </c>
      <c r="C194" s="44">
        <v>38.0</v>
      </c>
      <c r="D194" s="45">
        <f t="shared" si="2"/>
        <v>54.054</v>
      </c>
      <c r="E194" s="46">
        <v>77.22</v>
      </c>
      <c r="F194" s="48">
        <v>0.0</v>
      </c>
      <c r="G194" s="48">
        <f t="shared" si="1"/>
        <v>0</v>
      </c>
      <c r="H194" s="49">
        <f>CHOOSE(1+('Purchase Order'!$B$9&gt;=1000) +('Purchase Order'!$B$9&gt;=2000), E194,D194,C194)</f>
        <v>77.22</v>
      </c>
      <c r="I194" s="49">
        <f t="shared" si="3"/>
        <v>0</v>
      </c>
      <c r="J194" s="49">
        <f t="shared" si="4"/>
        <v>0</v>
      </c>
    </row>
    <row r="195" ht="15.75" customHeight="1">
      <c r="A195" s="50" t="s">
        <v>303</v>
      </c>
      <c r="B195" s="51" t="s">
        <v>107</v>
      </c>
      <c r="C195" s="52">
        <v>38.0</v>
      </c>
      <c r="D195" s="53">
        <f t="shared" si="2"/>
        <v>54.054</v>
      </c>
      <c r="E195" s="54">
        <v>77.22</v>
      </c>
      <c r="F195" s="55">
        <v>0.0</v>
      </c>
      <c r="G195" s="55">
        <f t="shared" si="1"/>
        <v>0</v>
      </c>
      <c r="H195" s="56">
        <f>CHOOSE(1+('Purchase Order'!$B$9&gt;=1000) +('Purchase Order'!$B$9&gt;=2000), E195,D195,C195)</f>
        <v>77.22</v>
      </c>
      <c r="I195" s="56">
        <f t="shared" si="3"/>
        <v>0</v>
      </c>
      <c r="J195" s="56">
        <f t="shared" si="4"/>
        <v>0</v>
      </c>
    </row>
    <row r="196" ht="15.75" customHeight="1">
      <c r="A196" s="42" t="s">
        <v>304</v>
      </c>
      <c r="B196" s="43" t="s">
        <v>107</v>
      </c>
      <c r="C196" s="44">
        <v>38.0</v>
      </c>
      <c r="D196" s="45">
        <f t="shared" si="2"/>
        <v>54.054</v>
      </c>
      <c r="E196" s="46">
        <v>77.22</v>
      </c>
      <c r="F196" s="48">
        <v>0.0</v>
      </c>
      <c r="G196" s="48">
        <f t="shared" si="1"/>
        <v>0</v>
      </c>
      <c r="H196" s="49">
        <f>CHOOSE(1+('Purchase Order'!$B$9&gt;=1000) +('Purchase Order'!$B$9&gt;=2000), E196,D196,C196)</f>
        <v>77.22</v>
      </c>
      <c r="I196" s="49">
        <f t="shared" si="3"/>
        <v>0</v>
      </c>
      <c r="J196" s="49">
        <f t="shared" si="4"/>
        <v>0</v>
      </c>
    </row>
    <row r="197" ht="15.75" customHeight="1">
      <c r="A197" s="50" t="s">
        <v>305</v>
      </c>
      <c r="B197" s="51" t="s">
        <v>107</v>
      </c>
      <c r="C197" s="52">
        <v>38.0</v>
      </c>
      <c r="D197" s="53">
        <f t="shared" si="2"/>
        <v>54.054</v>
      </c>
      <c r="E197" s="54">
        <v>77.22</v>
      </c>
      <c r="F197" s="55">
        <v>0.0</v>
      </c>
      <c r="G197" s="55">
        <f t="shared" si="1"/>
        <v>0</v>
      </c>
      <c r="H197" s="56">
        <f>CHOOSE(1+('Purchase Order'!$B$9&gt;=1000) +('Purchase Order'!$B$9&gt;=2000), E197,D197,C197)</f>
        <v>77.22</v>
      </c>
      <c r="I197" s="56">
        <f t="shared" si="3"/>
        <v>0</v>
      </c>
      <c r="J197" s="56">
        <f t="shared" si="4"/>
        <v>0</v>
      </c>
    </row>
    <row r="198" ht="15.75" customHeight="1">
      <c r="A198" s="42" t="s">
        <v>306</v>
      </c>
      <c r="B198" s="43" t="s">
        <v>107</v>
      </c>
      <c r="C198" s="44">
        <v>38.0</v>
      </c>
      <c r="D198" s="45">
        <f t="shared" si="2"/>
        <v>54.054</v>
      </c>
      <c r="E198" s="46">
        <v>77.22</v>
      </c>
      <c r="F198" s="48">
        <v>0.0</v>
      </c>
      <c r="G198" s="48">
        <f t="shared" si="1"/>
        <v>0</v>
      </c>
      <c r="H198" s="49">
        <f>CHOOSE(1+('Purchase Order'!$B$9&gt;=1000) +('Purchase Order'!$B$9&gt;=2000), E198,D198,C198)</f>
        <v>77.22</v>
      </c>
      <c r="I198" s="49">
        <f t="shared" si="3"/>
        <v>0</v>
      </c>
      <c r="J198" s="49">
        <f t="shared" si="4"/>
        <v>0</v>
      </c>
    </row>
    <row r="199" ht="15.75" customHeight="1">
      <c r="A199" s="50" t="s">
        <v>307</v>
      </c>
      <c r="B199" s="51" t="s">
        <v>103</v>
      </c>
      <c r="C199" s="52">
        <v>28.0</v>
      </c>
      <c r="D199" s="53">
        <f t="shared" si="2"/>
        <v>29.358</v>
      </c>
      <c r="E199" s="54">
        <v>41.94</v>
      </c>
      <c r="F199" s="55">
        <v>0.0</v>
      </c>
      <c r="G199" s="55">
        <f t="shared" si="1"/>
        <v>0</v>
      </c>
      <c r="H199" s="56">
        <f>CHOOSE(1+('Purchase Order'!$B$9&gt;=1000) +('Purchase Order'!$B$9&gt;=2000), E199,D199,C199)</f>
        <v>41.94</v>
      </c>
      <c r="I199" s="56">
        <f t="shared" si="3"/>
        <v>0</v>
      </c>
      <c r="J199" s="56">
        <f t="shared" si="4"/>
        <v>0</v>
      </c>
    </row>
    <row r="200" ht="15.75" customHeight="1">
      <c r="A200" s="42" t="s">
        <v>308</v>
      </c>
      <c r="B200" s="43" t="s">
        <v>103</v>
      </c>
      <c r="C200" s="44">
        <v>28.0</v>
      </c>
      <c r="D200" s="45">
        <f t="shared" si="2"/>
        <v>29.358</v>
      </c>
      <c r="E200" s="46">
        <v>41.94</v>
      </c>
      <c r="F200" s="48">
        <v>0.0</v>
      </c>
      <c r="G200" s="48">
        <f t="shared" si="1"/>
        <v>0</v>
      </c>
      <c r="H200" s="49">
        <f>CHOOSE(1+('Purchase Order'!$B$9&gt;=1000) +('Purchase Order'!$B$9&gt;=2000), E200,D200,C200)</f>
        <v>41.94</v>
      </c>
      <c r="I200" s="49">
        <f t="shared" si="3"/>
        <v>0</v>
      </c>
      <c r="J200" s="49">
        <f t="shared" si="4"/>
        <v>0</v>
      </c>
    </row>
    <row r="201" ht="15.75" customHeight="1">
      <c r="A201" s="50" t="s">
        <v>309</v>
      </c>
      <c r="B201" s="51" t="s">
        <v>103</v>
      </c>
      <c r="C201" s="52">
        <v>28.0</v>
      </c>
      <c r="D201" s="53">
        <f t="shared" si="2"/>
        <v>29.358</v>
      </c>
      <c r="E201" s="54">
        <v>41.94</v>
      </c>
      <c r="F201" s="55">
        <v>0.0</v>
      </c>
      <c r="G201" s="55">
        <f t="shared" si="1"/>
        <v>0</v>
      </c>
      <c r="H201" s="56">
        <f>CHOOSE(1+('Purchase Order'!$B$9&gt;=1000) +('Purchase Order'!$B$9&gt;=2000), E201,D201,C201)</f>
        <v>41.94</v>
      </c>
      <c r="I201" s="56">
        <f t="shared" si="3"/>
        <v>0</v>
      </c>
      <c r="J201" s="56">
        <f t="shared" si="4"/>
        <v>0</v>
      </c>
    </row>
    <row r="202" ht="15.75" customHeight="1">
      <c r="A202" s="42" t="s">
        <v>310</v>
      </c>
      <c r="B202" s="43" t="s">
        <v>103</v>
      </c>
      <c r="C202" s="44">
        <v>28.0</v>
      </c>
      <c r="D202" s="45">
        <f t="shared" si="2"/>
        <v>29.358</v>
      </c>
      <c r="E202" s="46">
        <v>41.94</v>
      </c>
      <c r="F202" s="48">
        <v>0.0</v>
      </c>
      <c r="G202" s="48">
        <f t="shared" si="1"/>
        <v>0</v>
      </c>
      <c r="H202" s="49">
        <f>CHOOSE(1+('Purchase Order'!$B$9&gt;=1000) +('Purchase Order'!$B$9&gt;=2000), E202,D202,C202)</f>
        <v>41.94</v>
      </c>
      <c r="I202" s="49">
        <f t="shared" si="3"/>
        <v>0</v>
      </c>
      <c r="J202" s="49">
        <f t="shared" si="4"/>
        <v>0</v>
      </c>
    </row>
    <row r="203" ht="15.75" customHeight="1">
      <c r="A203" s="50" t="s">
        <v>311</v>
      </c>
      <c r="B203" s="51" t="s">
        <v>103</v>
      </c>
      <c r="C203" s="52">
        <v>28.0</v>
      </c>
      <c r="D203" s="53">
        <f t="shared" si="2"/>
        <v>29.358</v>
      </c>
      <c r="E203" s="54">
        <v>41.94</v>
      </c>
      <c r="F203" s="55">
        <v>0.0</v>
      </c>
      <c r="G203" s="55">
        <f t="shared" si="1"/>
        <v>0</v>
      </c>
      <c r="H203" s="56">
        <f>CHOOSE(1+('Purchase Order'!$B$9&gt;=1000) +('Purchase Order'!$B$9&gt;=2000), E203,D203,C203)</f>
        <v>41.94</v>
      </c>
      <c r="I203" s="56">
        <f t="shared" si="3"/>
        <v>0</v>
      </c>
      <c r="J203" s="56">
        <f t="shared" si="4"/>
        <v>0</v>
      </c>
    </row>
    <row r="204" ht="15.75" customHeight="1">
      <c r="A204" s="42" t="s">
        <v>312</v>
      </c>
      <c r="B204" s="43" t="s">
        <v>103</v>
      </c>
      <c r="C204" s="44">
        <v>28.0</v>
      </c>
      <c r="D204" s="45">
        <f t="shared" si="2"/>
        <v>29.358</v>
      </c>
      <c r="E204" s="46">
        <v>41.94</v>
      </c>
      <c r="F204" s="48">
        <v>0.0</v>
      </c>
      <c r="G204" s="48">
        <f t="shared" si="1"/>
        <v>0</v>
      </c>
      <c r="H204" s="49">
        <f>CHOOSE(1+('Purchase Order'!$B$9&gt;=1000) +('Purchase Order'!$B$9&gt;=2000), E204,D204,C204)</f>
        <v>41.94</v>
      </c>
      <c r="I204" s="49">
        <f t="shared" si="3"/>
        <v>0</v>
      </c>
      <c r="J204" s="49">
        <f t="shared" si="4"/>
        <v>0</v>
      </c>
    </row>
    <row r="205" ht="15.75" customHeight="1">
      <c r="A205" s="50" t="s">
        <v>313</v>
      </c>
      <c r="B205" s="51" t="s">
        <v>103</v>
      </c>
      <c r="C205" s="52">
        <v>28.0</v>
      </c>
      <c r="D205" s="53">
        <f t="shared" si="2"/>
        <v>29.358</v>
      </c>
      <c r="E205" s="54">
        <v>41.94</v>
      </c>
      <c r="F205" s="55">
        <v>0.0</v>
      </c>
      <c r="G205" s="55">
        <f t="shared" si="1"/>
        <v>0</v>
      </c>
      <c r="H205" s="56">
        <f>CHOOSE(1+('Purchase Order'!$B$9&gt;=1000) +('Purchase Order'!$B$9&gt;=2000), E205,D205,C205)</f>
        <v>41.94</v>
      </c>
      <c r="I205" s="56">
        <f t="shared" si="3"/>
        <v>0</v>
      </c>
      <c r="J205" s="56">
        <f t="shared" si="4"/>
        <v>0</v>
      </c>
    </row>
    <row r="206" ht="15.75" customHeight="1">
      <c r="A206" s="42" t="s">
        <v>314</v>
      </c>
      <c r="B206" s="43" t="s">
        <v>103</v>
      </c>
      <c r="C206" s="44">
        <v>28.0</v>
      </c>
      <c r="D206" s="45">
        <f t="shared" si="2"/>
        <v>29.358</v>
      </c>
      <c r="E206" s="46">
        <v>41.94</v>
      </c>
      <c r="F206" s="48">
        <v>0.0</v>
      </c>
      <c r="G206" s="48">
        <f t="shared" si="1"/>
        <v>0</v>
      </c>
      <c r="H206" s="49">
        <f>CHOOSE(1+('Purchase Order'!$B$9&gt;=1000) +('Purchase Order'!$B$9&gt;=2000), E206,D206,C206)</f>
        <v>41.94</v>
      </c>
      <c r="I206" s="49">
        <f t="shared" si="3"/>
        <v>0</v>
      </c>
      <c r="J206" s="49">
        <f t="shared" si="4"/>
        <v>0</v>
      </c>
    </row>
    <row r="207" ht="15.75" customHeight="1">
      <c r="A207" s="50" t="s">
        <v>315</v>
      </c>
      <c r="B207" s="51" t="s">
        <v>103</v>
      </c>
      <c r="C207" s="52">
        <v>28.0</v>
      </c>
      <c r="D207" s="53">
        <f t="shared" si="2"/>
        <v>29.358</v>
      </c>
      <c r="E207" s="54">
        <v>41.94</v>
      </c>
      <c r="F207" s="55">
        <v>0.0</v>
      </c>
      <c r="G207" s="55">
        <f t="shared" si="1"/>
        <v>0</v>
      </c>
      <c r="H207" s="56">
        <f>CHOOSE(1+('Purchase Order'!$B$9&gt;=1000) +('Purchase Order'!$B$9&gt;=2000), E207,D207,C207)</f>
        <v>41.94</v>
      </c>
      <c r="I207" s="56">
        <f t="shared" si="3"/>
        <v>0</v>
      </c>
      <c r="J207" s="56">
        <f t="shared" si="4"/>
        <v>0</v>
      </c>
    </row>
    <row r="208" ht="15.75" customHeight="1">
      <c r="A208" s="42" t="s">
        <v>316</v>
      </c>
      <c r="B208" s="43" t="s">
        <v>103</v>
      </c>
      <c r="C208" s="44">
        <v>28.0</v>
      </c>
      <c r="D208" s="45">
        <f t="shared" si="2"/>
        <v>29.358</v>
      </c>
      <c r="E208" s="46">
        <v>41.94</v>
      </c>
      <c r="F208" s="48">
        <v>0.0</v>
      </c>
      <c r="G208" s="48">
        <f t="shared" si="1"/>
        <v>0</v>
      </c>
      <c r="H208" s="49">
        <f>CHOOSE(1+('Purchase Order'!$B$9&gt;=1000) +('Purchase Order'!$B$9&gt;=2000), E208,D208,C208)</f>
        <v>41.94</v>
      </c>
      <c r="I208" s="49">
        <f t="shared" si="3"/>
        <v>0</v>
      </c>
      <c r="J208" s="49">
        <f t="shared" si="4"/>
        <v>0</v>
      </c>
    </row>
    <row r="209" ht="15.75" customHeight="1">
      <c r="A209" s="50" t="s">
        <v>317</v>
      </c>
      <c r="B209" s="51" t="s">
        <v>103</v>
      </c>
      <c r="C209" s="52">
        <v>28.0</v>
      </c>
      <c r="D209" s="53">
        <f t="shared" si="2"/>
        <v>29.358</v>
      </c>
      <c r="E209" s="54">
        <v>41.94</v>
      </c>
      <c r="F209" s="55">
        <v>0.0</v>
      </c>
      <c r="G209" s="55">
        <f t="shared" si="1"/>
        <v>0</v>
      </c>
      <c r="H209" s="56">
        <f>CHOOSE(1+('Purchase Order'!$B$9&gt;=1000) +('Purchase Order'!$B$9&gt;=2000), E209,D209,C209)</f>
        <v>41.94</v>
      </c>
      <c r="I209" s="56">
        <f t="shared" si="3"/>
        <v>0</v>
      </c>
      <c r="J209" s="56">
        <f t="shared" si="4"/>
        <v>0</v>
      </c>
    </row>
    <row r="210" ht="15.75" customHeight="1">
      <c r="A210" s="42" t="s">
        <v>318</v>
      </c>
      <c r="B210" s="43" t="s">
        <v>103</v>
      </c>
      <c r="C210" s="44">
        <v>28.0</v>
      </c>
      <c r="D210" s="45">
        <f t="shared" si="2"/>
        <v>29.358</v>
      </c>
      <c r="E210" s="46">
        <v>41.94</v>
      </c>
      <c r="F210" s="48">
        <v>0.0</v>
      </c>
      <c r="G210" s="48">
        <f t="shared" si="1"/>
        <v>0</v>
      </c>
      <c r="H210" s="49">
        <f>CHOOSE(1+('Purchase Order'!$B$9&gt;=1000) +('Purchase Order'!$B$9&gt;=2000), E210,D210,C210)</f>
        <v>41.94</v>
      </c>
      <c r="I210" s="49">
        <f t="shared" si="3"/>
        <v>0</v>
      </c>
      <c r="J210" s="49">
        <f t="shared" si="4"/>
        <v>0</v>
      </c>
    </row>
    <row r="211" ht="15.75" customHeight="1">
      <c r="A211" s="50" t="s">
        <v>319</v>
      </c>
      <c r="B211" s="51" t="s">
        <v>103</v>
      </c>
      <c r="C211" s="52">
        <v>28.0</v>
      </c>
      <c r="D211" s="53">
        <f t="shared" si="2"/>
        <v>29.358</v>
      </c>
      <c r="E211" s="54">
        <v>41.94</v>
      </c>
      <c r="F211" s="55">
        <v>0.0</v>
      </c>
      <c r="G211" s="55">
        <f t="shared" si="1"/>
        <v>0</v>
      </c>
      <c r="H211" s="56">
        <f>CHOOSE(1+('Purchase Order'!$B$9&gt;=1000) +('Purchase Order'!$B$9&gt;=2000), E211,D211,C211)</f>
        <v>41.94</v>
      </c>
      <c r="I211" s="56">
        <f t="shared" si="3"/>
        <v>0</v>
      </c>
      <c r="J211" s="56">
        <f t="shared" si="4"/>
        <v>0</v>
      </c>
    </row>
    <row r="212" ht="15.75" customHeight="1">
      <c r="A212" s="42" t="s">
        <v>320</v>
      </c>
      <c r="B212" s="43" t="s">
        <v>103</v>
      </c>
      <c r="C212" s="44">
        <v>28.0</v>
      </c>
      <c r="D212" s="45">
        <f t="shared" si="2"/>
        <v>29.358</v>
      </c>
      <c r="E212" s="46">
        <v>41.94</v>
      </c>
      <c r="F212" s="48">
        <v>0.0</v>
      </c>
      <c r="G212" s="48">
        <f t="shared" si="1"/>
        <v>0</v>
      </c>
      <c r="H212" s="49">
        <f>CHOOSE(1+('Purchase Order'!$B$9&gt;=1000) +('Purchase Order'!$B$9&gt;=2000), E212,D212,C212)</f>
        <v>41.94</v>
      </c>
      <c r="I212" s="49">
        <f t="shared" si="3"/>
        <v>0</v>
      </c>
      <c r="J212" s="49">
        <f t="shared" si="4"/>
        <v>0</v>
      </c>
    </row>
    <row r="213" ht="15.75" customHeight="1">
      <c r="A213" s="50" t="s">
        <v>321</v>
      </c>
      <c r="B213" s="51" t="s">
        <v>103</v>
      </c>
      <c r="C213" s="52">
        <v>28.0</v>
      </c>
      <c r="D213" s="53">
        <f t="shared" si="2"/>
        <v>29.358</v>
      </c>
      <c r="E213" s="54">
        <v>41.94</v>
      </c>
      <c r="F213" s="55">
        <v>0.0</v>
      </c>
      <c r="G213" s="55">
        <f t="shared" si="1"/>
        <v>0</v>
      </c>
      <c r="H213" s="56">
        <f>CHOOSE(1+('Purchase Order'!$B$9&gt;=1000) +('Purchase Order'!$B$9&gt;=2000), E213,D213,C213)</f>
        <v>41.94</v>
      </c>
      <c r="I213" s="56">
        <f t="shared" si="3"/>
        <v>0</v>
      </c>
      <c r="J213" s="56">
        <f t="shared" si="4"/>
        <v>0</v>
      </c>
    </row>
    <row r="214" ht="15.75" customHeight="1">
      <c r="A214" s="42" t="s">
        <v>322</v>
      </c>
      <c r="B214" s="43" t="s">
        <v>105</v>
      </c>
      <c r="C214" s="44">
        <v>40.0</v>
      </c>
      <c r="D214" s="45">
        <f t="shared" si="2"/>
        <v>55.944</v>
      </c>
      <c r="E214" s="46">
        <v>79.92</v>
      </c>
      <c r="F214" s="48">
        <v>0.0</v>
      </c>
      <c r="G214" s="48">
        <f t="shared" si="1"/>
        <v>0</v>
      </c>
      <c r="H214" s="49">
        <f>CHOOSE(1+('Purchase Order'!$B$9&gt;=1000) +('Purchase Order'!$B$9&gt;=2000), E214,D214,C214)</f>
        <v>79.92</v>
      </c>
      <c r="I214" s="49">
        <f t="shared" si="3"/>
        <v>0</v>
      </c>
      <c r="J214" s="49">
        <f t="shared" si="4"/>
        <v>0</v>
      </c>
    </row>
    <row r="215" ht="15.75" customHeight="1">
      <c r="A215" s="50" t="s">
        <v>323</v>
      </c>
      <c r="B215" s="51" t="s">
        <v>105</v>
      </c>
      <c r="C215" s="52">
        <v>40.0</v>
      </c>
      <c r="D215" s="53">
        <f t="shared" si="2"/>
        <v>55.944</v>
      </c>
      <c r="E215" s="54">
        <v>79.92</v>
      </c>
      <c r="F215" s="55">
        <v>0.0</v>
      </c>
      <c r="G215" s="55">
        <f t="shared" si="1"/>
        <v>0</v>
      </c>
      <c r="H215" s="56">
        <f>CHOOSE(1+('Purchase Order'!$B$9&gt;=1000) +('Purchase Order'!$B$9&gt;=2000), E215,D215,C215)</f>
        <v>79.92</v>
      </c>
      <c r="I215" s="56">
        <f t="shared" si="3"/>
        <v>0</v>
      </c>
      <c r="J215" s="56">
        <f t="shared" si="4"/>
        <v>0</v>
      </c>
    </row>
    <row r="216" ht="15.75" customHeight="1">
      <c r="A216" s="42" t="s">
        <v>324</v>
      </c>
      <c r="B216" s="43" t="s">
        <v>105</v>
      </c>
      <c r="C216" s="44">
        <v>40.0</v>
      </c>
      <c r="D216" s="45">
        <f t="shared" si="2"/>
        <v>55.944</v>
      </c>
      <c r="E216" s="46">
        <v>79.92</v>
      </c>
      <c r="F216" s="48">
        <v>0.0</v>
      </c>
      <c r="G216" s="48">
        <f t="shared" si="1"/>
        <v>0</v>
      </c>
      <c r="H216" s="49">
        <f>CHOOSE(1+('Purchase Order'!$B$9&gt;=1000) +('Purchase Order'!$B$9&gt;=2000), E216,D216,C216)</f>
        <v>79.92</v>
      </c>
      <c r="I216" s="49">
        <f t="shared" si="3"/>
        <v>0</v>
      </c>
      <c r="J216" s="49">
        <f t="shared" si="4"/>
        <v>0</v>
      </c>
    </row>
    <row r="217" ht="15.75" customHeight="1">
      <c r="A217" s="50" t="s">
        <v>325</v>
      </c>
      <c r="B217" s="51" t="s">
        <v>105</v>
      </c>
      <c r="C217" s="52">
        <v>40.0</v>
      </c>
      <c r="D217" s="53">
        <f t="shared" si="2"/>
        <v>55.944</v>
      </c>
      <c r="E217" s="54">
        <v>79.92</v>
      </c>
      <c r="F217" s="55">
        <v>0.0</v>
      </c>
      <c r="G217" s="55">
        <f t="shared" si="1"/>
        <v>0</v>
      </c>
      <c r="H217" s="56">
        <f>CHOOSE(1+('Purchase Order'!$B$9&gt;=1000) +('Purchase Order'!$B$9&gt;=2000), E217,D217,C217)</f>
        <v>79.92</v>
      </c>
      <c r="I217" s="56">
        <f t="shared" si="3"/>
        <v>0</v>
      </c>
      <c r="J217" s="56">
        <f t="shared" si="4"/>
        <v>0</v>
      </c>
    </row>
    <row r="218" ht="15.75" customHeight="1">
      <c r="A218" s="42" t="s">
        <v>326</v>
      </c>
      <c r="B218" s="43" t="s">
        <v>105</v>
      </c>
      <c r="C218" s="44">
        <v>40.0</v>
      </c>
      <c r="D218" s="45">
        <f t="shared" si="2"/>
        <v>55.944</v>
      </c>
      <c r="E218" s="46">
        <v>79.92</v>
      </c>
      <c r="F218" s="48">
        <v>0.0</v>
      </c>
      <c r="G218" s="48">
        <f t="shared" si="1"/>
        <v>0</v>
      </c>
      <c r="H218" s="49">
        <f>CHOOSE(1+('Purchase Order'!$B$9&gt;=1000) +('Purchase Order'!$B$9&gt;=2000), E218,D218,C218)</f>
        <v>79.92</v>
      </c>
      <c r="I218" s="49">
        <f t="shared" si="3"/>
        <v>0</v>
      </c>
      <c r="J218" s="49">
        <f t="shared" si="4"/>
        <v>0</v>
      </c>
    </row>
    <row r="219" ht="15.75" customHeight="1">
      <c r="A219" s="50" t="s">
        <v>327</v>
      </c>
      <c r="B219" s="51" t="s">
        <v>105</v>
      </c>
      <c r="C219" s="52">
        <v>40.0</v>
      </c>
      <c r="D219" s="53">
        <f t="shared" si="2"/>
        <v>55.944</v>
      </c>
      <c r="E219" s="54">
        <v>79.92</v>
      </c>
      <c r="F219" s="55">
        <v>0.0</v>
      </c>
      <c r="G219" s="55">
        <f t="shared" si="1"/>
        <v>0</v>
      </c>
      <c r="H219" s="56">
        <f>CHOOSE(1+('Purchase Order'!$B$9&gt;=1000) +('Purchase Order'!$B$9&gt;=2000), E219,D219,C219)</f>
        <v>79.92</v>
      </c>
      <c r="I219" s="56">
        <f t="shared" si="3"/>
        <v>0</v>
      </c>
      <c r="J219" s="56">
        <f t="shared" si="4"/>
        <v>0</v>
      </c>
    </row>
    <row r="220" ht="15.75" customHeight="1">
      <c r="A220" s="42" t="s">
        <v>328</v>
      </c>
      <c r="B220" s="43" t="s">
        <v>329</v>
      </c>
      <c r="C220" s="44">
        <v>12.0</v>
      </c>
      <c r="D220" s="45">
        <f t="shared" si="2"/>
        <v>14.679</v>
      </c>
      <c r="E220" s="46">
        <v>20.97</v>
      </c>
      <c r="F220" s="48">
        <v>0.0</v>
      </c>
      <c r="G220" s="48">
        <f t="shared" si="1"/>
        <v>0</v>
      </c>
      <c r="H220" s="49">
        <f>CHOOSE(1+('Purchase Order'!$B$9&gt;=1000) +('Purchase Order'!$B$9&gt;=2000), E220,D220,C220)</f>
        <v>20.97</v>
      </c>
      <c r="I220" s="49">
        <f>SUM(I3:I219)</f>
        <v>0</v>
      </c>
      <c r="J220" s="49">
        <f t="shared" si="4"/>
        <v>0</v>
      </c>
    </row>
    <row r="221" ht="15.75" customHeight="1">
      <c r="A221" s="50" t="s">
        <v>330</v>
      </c>
      <c r="B221" s="51" t="s">
        <v>329</v>
      </c>
      <c r="C221" s="52">
        <v>12.0</v>
      </c>
      <c r="D221" s="53">
        <f t="shared" si="2"/>
        <v>14.679</v>
      </c>
      <c r="E221" s="54">
        <v>20.97</v>
      </c>
      <c r="F221" s="55">
        <v>0.0</v>
      </c>
      <c r="G221" s="55">
        <f t="shared" si="1"/>
        <v>0</v>
      </c>
      <c r="H221" s="56">
        <f>CHOOSE(1+('Purchase Order'!$B$9&gt;=1000) +('Purchase Order'!$B$9&gt;=2000), E221,D221,C221)</f>
        <v>20.97</v>
      </c>
      <c r="I221" s="56">
        <f>SUM(J3:J219)</f>
        <v>0</v>
      </c>
      <c r="J221" s="56">
        <f t="shared" si="4"/>
        <v>0</v>
      </c>
    </row>
    <row r="222" ht="15.75" customHeight="1">
      <c r="A222" s="42" t="s">
        <v>331</v>
      </c>
      <c r="B222" s="43" t="s">
        <v>329</v>
      </c>
      <c r="C222" s="44">
        <v>12.0</v>
      </c>
      <c r="D222" s="45">
        <f t="shared" si="2"/>
        <v>14.679</v>
      </c>
      <c r="E222" s="46">
        <v>20.97</v>
      </c>
      <c r="F222" s="48">
        <v>0.0</v>
      </c>
      <c r="G222" s="48">
        <f t="shared" si="1"/>
        <v>0</v>
      </c>
      <c r="H222" s="49">
        <f>CHOOSE(1+('Purchase Order'!$B$9&gt;=1000) +('Purchase Order'!$B$9&gt;=2000), E222,D222,C222)</f>
        <v>20.97</v>
      </c>
      <c r="I222" s="49">
        <f>SUM(I5:I221)</f>
        <v>0</v>
      </c>
      <c r="J222" s="49">
        <f t="shared" si="4"/>
        <v>0</v>
      </c>
    </row>
    <row r="223" ht="15.75" customHeight="1">
      <c r="A223" s="50" t="s">
        <v>332</v>
      </c>
      <c r="B223" s="51" t="s">
        <v>329</v>
      </c>
      <c r="C223" s="52">
        <v>12.0</v>
      </c>
      <c r="D223" s="53">
        <f t="shared" si="2"/>
        <v>14.679</v>
      </c>
      <c r="E223" s="54">
        <v>20.97</v>
      </c>
      <c r="F223" s="55">
        <v>0.0</v>
      </c>
      <c r="G223" s="55">
        <f t="shared" si="1"/>
        <v>0</v>
      </c>
      <c r="H223" s="56">
        <f>CHOOSE(1+('Purchase Order'!$B$9&gt;=1000) +('Purchase Order'!$B$9&gt;=2000), E223,D223,C223)</f>
        <v>20.97</v>
      </c>
      <c r="I223" s="56">
        <f>SUM(J5:J221)</f>
        <v>0</v>
      </c>
      <c r="J223" s="56">
        <f t="shared" si="4"/>
        <v>0</v>
      </c>
    </row>
    <row r="224" ht="15.75" customHeight="1">
      <c r="A224" s="42" t="s">
        <v>333</v>
      </c>
      <c r="B224" s="43" t="s">
        <v>329</v>
      </c>
      <c r="C224" s="44">
        <v>12.0</v>
      </c>
      <c r="D224" s="45">
        <f t="shared" si="2"/>
        <v>14.679</v>
      </c>
      <c r="E224" s="46">
        <v>20.97</v>
      </c>
      <c r="F224" s="48">
        <v>0.0</v>
      </c>
      <c r="G224" s="48">
        <f t="shared" si="1"/>
        <v>0</v>
      </c>
      <c r="H224" s="49">
        <f>CHOOSE(1+('Purchase Order'!$B$9&gt;=1000) +('Purchase Order'!$B$9&gt;=2000), E224,D224,C224)</f>
        <v>20.97</v>
      </c>
      <c r="I224" s="49">
        <f>SUM(I7:I223)</f>
        <v>0</v>
      </c>
      <c r="J224" s="49">
        <f t="shared" si="4"/>
        <v>0</v>
      </c>
    </row>
    <row r="225" ht="15.75" customHeight="1">
      <c r="A225" s="50" t="s">
        <v>334</v>
      </c>
      <c r="B225" s="51" t="s">
        <v>329</v>
      </c>
      <c r="C225" s="52">
        <v>12.0</v>
      </c>
      <c r="D225" s="53">
        <f t="shared" si="2"/>
        <v>14.679</v>
      </c>
      <c r="E225" s="54">
        <v>20.97</v>
      </c>
      <c r="F225" s="55">
        <v>0.0</v>
      </c>
      <c r="G225" s="55">
        <f t="shared" si="1"/>
        <v>0</v>
      </c>
      <c r="H225" s="56">
        <f>CHOOSE(1+('Purchase Order'!$B$9&gt;=1000) +('Purchase Order'!$B$9&gt;=2000), E225,D225,C225)</f>
        <v>20.97</v>
      </c>
      <c r="I225" s="56">
        <f>SUM(J7:J223)</f>
        <v>0</v>
      </c>
      <c r="J225" s="56">
        <f t="shared" si="4"/>
        <v>0</v>
      </c>
    </row>
    <row r="226" ht="15.75" customHeight="1">
      <c r="A226" s="64" t="s">
        <v>14</v>
      </c>
      <c r="B226" s="65"/>
      <c r="C226" s="66"/>
      <c r="D226" s="66"/>
      <c r="E226" s="66"/>
      <c r="F226" s="67"/>
      <c r="G226" s="68"/>
      <c r="H226" s="68"/>
      <c r="I226" s="69">
        <f>SUM(I4:I225)</f>
        <v>0</v>
      </c>
      <c r="J226" s="68"/>
    </row>
    <row r="227" ht="15.75" customHeight="1">
      <c r="A227" s="65" t="s">
        <v>111</v>
      </c>
      <c r="B227" s="70"/>
      <c r="C227" s="68"/>
      <c r="D227" s="68"/>
      <c r="E227" s="68"/>
      <c r="F227" s="67"/>
      <c r="G227" s="68"/>
      <c r="H227" s="68"/>
      <c r="I227" s="69">
        <f>SUM(J4:J225)</f>
        <v>0</v>
      </c>
      <c r="J227" s="68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E1"/>
    <mergeCell ref="G1:I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38.57"/>
    <col customWidth="1" min="2" max="2" width="15.29"/>
    <col customWidth="1" min="3" max="3" width="12.71"/>
    <col customWidth="1" min="4" max="4" width="13.14"/>
    <col customWidth="1" min="5" max="5" width="12.43"/>
    <col customWidth="1" min="6" max="6" width="11.14"/>
    <col customWidth="1" min="7" max="7" width="11.86"/>
    <col customWidth="1" min="8" max="9" width="17.29"/>
    <col customWidth="1" min="10" max="10" width="18.0"/>
    <col customWidth="1" hidden="1" min="11" max="26" width="12.57"/>
    <col customWidth="1" hidden="1" min="27" max="27" width="8.71"/>
  </cols>
  <sheetData>
    <row r="1" ht="70.5" customHeight="1">
      <c r="A1" s="21" t="s">
        <v>0</v>
      </c>
      <c r="B1" s="22" t="s">
        <v>335</v>
      </c>
      <c r="C1" s="23"/>
      <c r="D1" s="23"/>
      <c r="E1" s="24"/>
      <c r="F1" s="25"/>
      <c r="G1" s="72" t="s">
        <v>336</v>
      </c>
      <c r="H1" s="23"/>
      <c r="I1" s="24"/>
      <c r="J1" s="73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  <c r="Z1" s="75"/>
      <c r="AA1" s="76"/>
    </row>
    <row r="2" ht="93.75" customHeight="1">
      <c r="A2" s="28" t="s">
        <v>25</v>
      </c>
      <c r="B2" s="29" t="s">
        <v>26</v>
      </c>
      <c r="C2" s="30" t="s">
        <v>337</v>
      </c>
      <c r="D2" s="30" t="s">
        <v>338</v>
      </c>
      <c r="E2" s="31" t="s">
        <v>339</v>
      </c>
      <c r="F2" s="32" t="s">
        <v>30</v>
      </c>
      <c r="G2" s="33" t="s">
        <v>31</v>
      </c>
      <c r="H2" s="34" t="s">
        <v>340</v>
      </c>
      <c r="I2" s="34" t="s">
        <v>33</v>
      </c>
      <c r="J2" s="77" t="s">
        <v>34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6"/>
    </row>
    <row r="3" ht="23.25" customHeight="1">
      <c r="A3" s="35" t="s">
        <v>341</v>
      </c>
      <c r="B3" s="36"/>
      <c r="C3" s="37"/>
      <c r="D3" s="37"/>
      <c r="E3" s="37"/>
      <c r="F3" s="38"/>
      <c r="G3" s="39" t="str">
        <f t="shared" ref="G3:G59" si="1">F3</f>
        <v/>
      </c>
      <c r="H3" s="40"/>
      <c r="I3" s="40"/>
      <c r="J3" s="41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25"/>
      <c r="AA3" s="76"/>
    </row>
    <row r="4" ht="15.75" customHeight="1">
      <c r="A4" s="42" t="s">
        <v>342</v>
      </c>
      <c r="B4" s="43" t="s">
        <v>343</v>
      </c>
      <c r="C4" s="44">
        <v>19.95</v>
      </c>
      <c r="D4" s="45">
        <v>27.93</v>
      </c>
      <c r="E4" s="46">
        <v>39.9</v>
      </c>
      <c r="F4" s="48">
        <v>0.0</v>
      </c>
      <c r="G4" s="48">
        <f t="shared" si="1"/>
        <v>0</v>
      </c>
      <c r="H4" s="49">
        <f>CHOOSE(1+('Purchase Order'!$B$9&gt;=1000) +('Purchase Order'!$B$9&gt;=2000), E4,D4,C4)</f>
        <v>39.9</v>
      </c>
      <c r="I4" s="49">
        <f t="shared" ref="I4:I64" si="2">G4*H4</f>
        <v>0</v>
      </c>
      <c r="J4" s="49">
        <f t="shared" ref="J4:J64" si="3">E4*F4</f>
        <v>0</v>
      </c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</row>
    <row r="5" ht="15.75" customHeight="1">
      <c r="A5" s="50" t="s">
        <v>344</v>
      </c>
      <c r="B5" s="51" t="s">
        <v>343</v>
      </c>
      <c r="C5" s="52">
        <v>19.95</v>
      </c>
      <c r="D5" s="53">
        <v>27.93</v>
      </c>
      <c r="E5" s="54">
        <v>39.9</v>
      </c>
      <c r="F5" s="71">
        <v>0.0</v>
      </c>
      <c r="G5" s="55">
        <f t="shared" si="1"/>
        <v>0</v>
      </c>
      <c r="H5" s="56">
        <f>CHOOSE(1+('Purchase Order'!$B$9&gt;=1000) +('Purchase Order'!$B$9&gt;=2000), E5,D5,C5)</f>
        <v>39.9</v>
      </c>
      <c r="I5" s="56">
        <f t="shared" si="2"/>
        <v>0</v>
      </c>
      <c r="J5" s="56">
        <f t="shared" si="3"/>
        <v>0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6"/>
    </row>
    <row r="6" ht="15.75" customHeight="1">
      <c r="A6" s="42" t="s">
        <v>345</v>
      </c>
      <c r="B6" s="43" t="s">
        <v>343</v>
      </c>
      <c r="C6" s="44">
        <v>19.95</v>
      </c>
      <c r="D6" s="45">
        <v>27.93</v>
      </c>
      <c r="E6" s="46">
        <v>39.9</v>
      </c>
      <c r="F6" s="48">
        <v>0.0</v>
      </c>
      <c r="G6" s="48">
        <f t="shared" si="1"/>
        <v>0</v>
      </c>
      <c r="H6" s="49">
        <f>CHOOSE(1+('Purchase Order'!$B$9&gt;=1000) +('Purchase Order'!$B$9&gt;=2000), E6,D6,C6)</f>
        <v>39.9</v>
      </c>
      <c r="I6" s="49">
        <f t="shared" si="2"/>
        <v>0</v>
      </c>
      <c r="J6" s="49">
        <f t="shared" si="3"/>
        <v>0</v>
      </c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ht="15.75" customHeight="1">
      <c r="A7" s="50" t="s">
        <v>346</v>
      </c>
      <c r="B7" s="51" t="s">
        <v>343</v>
      </c>
      <c r="C7" s="52">
        <v>19.95</v>
      </c>
      <c r="D7" s="53">
        <v>27.93</v>
      </c>
      <c r="E7" s="54">
        <v>39.9</v>
      </c>
      <c r="F7" s="71">
        <v>0.0</v>
      </c>
      <c r="G7" s="55">
        <f t="shared" si="1"/>
        <v>0</v>
      </c>
      <c r="H7" s="56">
        <f>CHOOSE(1+('Purchase Order'!$B$9&gt;=1000) +('Purchase Order'!$B$9&gt;=2000), E7,D7,C7)</f>
        <v>39.9</v>
      </c>
      <c r="I7" s="56">
        <f t="shared" si="2"/>
        <v>0</v>
      </c>
      <c r="J7" s="56">
        <f t="shared" si="3"/>
        <v>0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6"/>
    </row>
    <row r="8" ht="15.75" customHeight="1">
      <c r="A8" s="42" t="s">
        <v>347</v>
      </c>
      <c r="B8" s="43" t="s">
        <v>343</v>
      </c>
      <c r="C8" s="44">
        <v>19.95</v>
      </c>
      <c r="D8" s="45">
        <v>27.93</v>
      </c>
      <c r="E8" s="46">
        <v>39.9</v>
      </c>
      <c r="F8" s="48">
        <v>0.0</v>
      </c>
      <c r="G8" s="48">
        <f t="shared" si="1"/>
        <v>0</v>
      </c>
      <c r="H8" s="49">
        <f>CHOOSE(1+('Purchase Order'!$B$9&gt;=1000) +('Purchase Order'!$B$9&gt;=2000), E8,D8,C8)</f>
        <v>39.9</v>
      </c>
      <c r="I8" s="49">
        <f t="shared" si="2"/>
        <v>0</v>
      </c>
      <c r="J8" s="49">
        <f t="shared" si="3"/>
        <v>0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6"/>
    </row>
    <row r="9" ht="15.75" customHeight="1">
      <c r="A9" s="50" t="s">
        <v>348</v>
      </c>
      <c r="B9" s="51" t="s">
        <v>343</v>
      </c>
      <c r="C9" s="52">
        <v>19.95</v>
      </c>
      <c r="D9" s="53">
        <v>27.93</v>
      </c>
      <c r="E9" s="54">
        <v>39.9</v>
      </c>
      <c r="F9" s="55">
        <v>0.0</v>
      </c>
      <c r="G9" s="55">
        <f t="shared" si="1"/>
        <v>0</v>
      </c>
      <c r="H9" s="56">
        <f>CHOOSE(1+('Purchase Order'!$B$9&gt;=1000) +('Purchase Order'!$B$9&gt;=2000), E9,D9,C9)</f>
        <v>39.9</v>
      </c>
      <c r="I9" s="56">
        <f t="shared" si="2"/>
        <v>0</v>
      </c>
      <c r="J9" s="56">
        <f t="shared" si="3"/>
        <v>0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</row>
    <row r="10" ht="15.75" customHeight="1">
      <c r="A10" s="42" t="s">
        <v>349</v>
      </c>
      <c r="B10" s="43" t="s">
        <v>343</v>
      </c>
      <c r="C10" s="44">
        <v>19.95</v>
      </c>
      <c r="D10" s="45">
        <v>27.93</v>
      </c>
      <c r="E10" s="46">
        <v>39.9</v>
      </c>
      <c r="F10" s="48">
        <v>0.0</v>
      </c>
      <c r="G10" s="48">
        <f t="shared" si="1"/>
        <v>0</v>
      </c>
      <c r="H10" s="49">
        <f>CHOOSE(1+('Purchase Order'!$B$9&gt;=1000) +('Purchase Order'!$B$9&gt;=2000), E10,D10,C10)</f>
        <v>39.9</v>
      </c>
      <c r="I10" s="49">
        <f t="shared" si="2"/>
        <v>0</v>
      </c>
      <c r="J10" s="49">
        <f t="shared" si="3"/>
        <v>0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6"/>
    </row>
    <row r="11" ht="15.75" customHeight="1">
      <c r="A11" s="50" t="s">
        <v>350</v>
      </c>
      <c r="B11" s="51" t="s">
        <v>343</v>
      </c>
      <c r="C11" s="52">
        <v>19.95</v>
      </c>
      <c r="D11" s="53">
        <v>27.93</v>
      </c>
      <c r="E11" s="54">
        <v>39.9</v>
      </c>
      <c r="F11" s="55">
        <v>0.0</v>
      </c>
      <c r="G11" s="55">
        <f t="shared" si="1"/>
        <v>0</v>
      </c>
      <c r="H11" s="56">
        <f>CHOOSE(1+('Purchase Order'!$B$9&gt;=1000) +('Purchase Order'!$B$9&gt;=2000), E11,D11,C11)</f>
        <v>39.9</v>
      </c>
      <c r="I11" s="56">
        <f t="shared" si="2"/>
        <v>0</v>
      </c>
      <c r="J11" s="56">
        <f t="shared" si="3"/>
        <v>0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</row>
    <row r="12" ht="15.75" customHeight="1">
      <c r="A12" s="42" t="s">
        <v>351</v>
      </c>
      <c r="B12" s="43" t="s">
        <v>343</v>
      </c>
      <c r="C12" s="44">
        <v>19.95</v>
      </c>
      <c r="D12" s="45">
        <v>27.93</v>
      </c>
      <c r="E12" s="46">
        <v>39.9</v>
      </c>
      <c r="F12" s="48">
        <v>0.0</v>
      </c>
      <c r="G12" s="48">
        <f t="shared" si="1"/>
        <v>0</v>
      </c>
      <c r="H12" s="49">
        <f>CHOOSE(1+('Purchase Order'!$B$9&gt;=1000) +('Purchase Order'!$B$9&gt;=2000), E12,D12,C12)</f>
        <v>39.9</v>
      </c>
      <c r="I12" s="49">
        <f t="shared" si="2"/>
        <v>0</v>
      </c>
      <c r="J12" s="49">
        <f t="shared" si="3"/>
        <v>0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</row>
    <row r="13" ht="15.75" customHeight="1">
      <c r="A13" s="50" t="s">
        <v>352</v>
      </c>
      <c r="B13" s="51" t="s">
        <v>343</v>
      </c>
      <c r="C13" s="52">
        <v>19.95</v>
      </c>
      <c r="D13" s="53">
        <v>27.93</v>
      </c>
      <c r="E13" s="54">
        <v>39.9</v>
      </c>
      <c r="F13" s="55">
        <v>0.0</v>
      </c>
      <c r="G13" s="55">
        <f t="shared" si="1"/>
        <v>0</v>
      </c>
      <c r="H13" s="56">
        <f>CHOOSE(1+('Purchase Order'!$B$9&gt;=1000) +('Purchase Order'!$B$9&gt;=2000), E13,D13,C13)</f>
        <v>39.9</v>
      </c>
      <c r="I13" s="56">
        <f t="shared" si="2"/>
        <v>0</v>
      </c>
      <c r="J13" s="56">
        <f t="shared" si="3"/>
        <v>0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6"/>
    </row>
    <row r="14" ht="15.75" customHeight="1">
      <c r="A14" s="42" t="s">
        <v>353</v>
      </c>
      <c r="B14" s="43" t="s">
        <v>343</v>
      </c>
      <c r="C14" s="44">
        <v>19.95</v>
      </c>
      <c r="D14" s="45">
        <v>27.93</v>
      </c>
      <c r="E14" s="46">
        <v>39.9</v>
      </c>
      <c r="F14" s="48">
        <v>0.0</v>
      </c>
      <c r="G14" s="48">
        <f t="shared" si="1"/>
        <v>0</v>
      </c>
      <c r="H14" s="49">
        <f>CHOOSE(1+('Purchase Order'!$B$9&gt;=1000) +('Purchase Order'!$B$9&gt;=2000), E14,D14,C14)</f>
        <v>39.9</v>
      </c>
      <c r="I14" s="49">
        <f t="shared" si="2"/>
        <v>0</v>
      </c>
      <c r="J14" s="49">
        <f t="shared" si="3"/>
        <v>0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ht="15.75" customHeight="1">
      <c r="A15" s="50" t="s">
        <v>354</v>
      </c>
      <c r="B15" s="51" t="s">
        <v>343</v>
      </c>
      <c r="C15" s="52">
        <v>19.95</v>
      </c>
      <c r="D15" s="53">
        <v>27.93</v>
      </c>
      <c r="E15" s="54">
        <v>39.9</v>
      </c>
      <c r="F15" s="55">
        <v>0.0</v>
      </c>
      <c r="G15" s="55">
        <f t="shared" si="1"/>
        <v>0</v>
      </c>
      <c r="H15" s="56">
        <f>CHOOSE(1+('Purchase Order'!$B$9&gt;=1000) +('Purchase Order'!$B$9&gt;=2000), E15,D15,C15)</f>
        <v>39.9</v>
      </c>
      <c r="I15" s="56">
        <f t="shared" si="2"/>
        <v>0</v>
      </c>
      <c r="J15" s="56">
        <f t="shared" si="3"/>
        <v>0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</row>
    <row r="16" ht="15.75" customHeight="1">
      <c r="A16" s="42" t="s">
        <v>355</v>
      </c>
      <c r="B16" s="43" t="s">
        <v>343</v>
      </c>
      <c r="C16" s="44">
        <v>19.95</v>
      </c>
      <c r="D16" s="45">
        <v>27.93</v>
      </c>
      <c r="E16" s="46">
        <v>39.9</v>
      </c>
      <c r="F16" s="48">
        <v>0.0</v>
      </c>
      <c r="G16" s="48">
        <f t="shared" si="1"/>
        <v>0</v>
      </c>
      <c r="H16" s="49">
        <f>CHOOSE(1+('Purchase Order'!$B$9&gt;=1000) +('Purchase Order'!$B$9&gt;=2000), E16,D16,C16)</f>
        <v>39.9</v>
      </c>
      <c r="I16" s="49">
        <f t="shared" si="2"/>
        <v>0</v>
      </c>
      <c r="J16" s="49">
        <f t="shared" si="3"/>
        <v>0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6"/>
    </row>
    <row r="17" ht="15.75" customHeight="1">
      <c r="A17" s="50" t="s">
        <v>356</v>
      </c>
      <c r="B17" s="51" t="s">
        <v>343</v>
      </c>
      <c r="C17" s="52">
        <v>19.95</v>
      </c>
      <c r="D17" s="53">
        <v>27.93</v>
      </c>
      <c r="E17" s="54">
        <v>39.9</v>
      </c>
      <c r="F17" s="55">
        <v>0.0</v>
      </c>
      <c r="G17" s="55">
        <f t="shared" si="1"/>
        <v>0</v>
      </c>
      <c r="H17" s="56">
        <f>CHOOSE(1+('Purchase Order'!$B$9&gt;=1000) +('Purchase Order'!$B$9&gt;=2000), E17,D17,C17)</f>
        <v>39.9</v>
      </c>
      <c r="I17" s="56">
        <f t="shared" si="2"/>
        <v>0</v>
      </c>
      <c r="J17" s="56">
        <f t="shared" si="3"/>
        <v>0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6"/>
    </row>
    <row r="18" ht="15.75" customHeight="1">
      <c r="A18" s="42" t="s">
        <v>357</v>
      </c>
      <c r="B18" s="43" t="s">
        <v>343</v>
      </c>
      <c r="C18" s="44">
        <v>19.95</v>
      </c>
      <c r="D18" s="45">
        <v>27.93</v>
      </c>
      <c r="E18" s="46">
        <v>39.9</v>
      </c>
      <c r="F18" s="48">
        <v>0.0</v>
      </c>
      <c r="G18" s="48">
        <f t="shared" si="1"/>
        <v>0</v>
      </c>
      <c r="H18" s="49">
        <f>CHOOSE(1+('Purchase Order'!$B$9&gt;=1000) +('Purchase Order'!$B$9&gt;=2000), E18,D18,C18)</f>
        <v>39.9</v>
      </c>
      <c r="I18" s="49">
        <f t="shared" si="2"/>
        <v>0</v>
      </c>
      <c r="J18" s="49">
        <f t="shared" si="3"/>
        <v>0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6"/>
    </row>
    <row r="19" ht="15.75" customHeight="1">
      <c r="A19" s="50" t="s">
        <v>358</v>
      </c>
      <c r="B19" s="51" t="s">
        <v>343</v>
      </c>
      <c r="C19" s="52">
        <v>19.95</v>
      </c>
      <c r="D19" s="53">
        <v>27.93</v>
      </c>
      <c r="E19" s="54">
        <v>39.9</v>
      </c>
      <c r="F19" s="55">
        <v>0.0</v>
      </c>
      <c r="G19" s="55">
        <f t="shared" si="1"/>
        <v>0</v>
      </c>
      <c r="H19" s="56">
        <f>CHOOSE(1+('Purchase Order'!$B$9&gt;=1000) +('Purchase Order'!$B$9&gt;=2000), E19,D19,C19)</f>
        <v>39.9</v>
      </c>
      <c r="I19" s="56">
        <f t="shared" si="2"/>
        <v>0</v>
      </c>
      <c r="J19" s="56">
        <f t="shared" si="3"/>
        <v>0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6"/>
    </row>
    <row r="20" ht="15.75" customHeight="1">
      <c r="A20" s="42" t="s">
        <v>359</v>
      </c>
      <c r="B20" s="43" t="s">
        <v>343</v>
      </c>
      <c r="C20" s="44">
        <v>19.95</v>
      </c>
      <c r="D20" s="45">
        <v>27.93</v>
      </c>
      <c r="E20" s="46">
        <v>39.9</v>
      </c>
      <c r="F20" s="48">
        <v>0.0</v>
      </c>
      <c r="G20" s="48">
        <f t="shared" si="1"/>
        <v>0</v>
      </c>
      <c r="H20" s="49">
        <f>CHOOSE(1+('Purchase Order'!$B$9&gt;=1000) +('Purchase Order'!$B$9&gt;=2000), E20,D20,C20)</f>
        <v>39.9</v>
      </c>
      <c r="I20" s="49">
        <f t="shared" si="2"/>
        <v>0</v>
      </c>
      <c r="J20" s="49">
        <f t="shared" si="3"/>
        <v>0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6"/>
    </row>
    <row r="21" ht="15.75" customHeight="1">
      <c r="A21" s="50" t="s">
        <v>360</v>
      </c>
      <c r="B21" s="51" t="s">
        <v>343</v>
      </c>
      <c r="C21" s="52">
        <v>19.95</v>
      </c>
      <c r="D21" s="53">
        <v>27.93</v>
      </c>
      <c r="E21" s="54">
        <v>39.9</v>
      </c>
      <c r="F21" s="55">
        <v>0.0</v>
      </c>
      <c r="G21" s="55">
        <f t="shared" si="1"/>
        <v>0</v>
      </c>
      <c r="H21" s="56">
        <f>CHOOSE(1+('Purchase Order'!$B$9&gt;=1000) +('Purchase Order'!$B$9&gt;=2000), E21,D21,C21)</f>
        <v>39.9</v>
      </c>
      <c r="I21" s="56">
        <f t="shared" si="2"/>
        <v>0</v>
      </c>
      <c r="J21" s="56">
        <f t="shared" si="3"/>
        <v>0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</row>
    <row r="22" ht="15.75" customHeight="1">
      <c r="A22" s="42" t="s">
        <v>361</v>
      </c>
      <c r="B22" s="43" t="s">
        <v>343</v>
      </c>
      <c r="C22" s="44">
        <v>19.95</v>
      </c>
      <c r="D22" s="45">
        <v>27.93</v>
      </c>
      <c r="E22" s="46">
        <v>39.9</v>
      </c>
      <c r="F22" s="48">
        <v>0.0</v>
      </c>
      <c r="G22" s="48">
        <f t="shared" si="1"/>
        <v>0</v>
      </c>
      <c r="H22" s="49">
        <f>CHOOSE(1+('Purchase Order'!$B$9&gt;=1000) +('Purchase Order'!$B$9&gt;=2000), E22,D22,C22)</f>
        <v>39.9</v>
      </c>
      <c r="I22" s="49">
        <f t="shared" si="2"/>
        <v>0</v>
      </c>
      <c r="J22" s="49">
        <f t="shared" si="3"/>
        <v>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</row>
    <row r="23" ht="15.75" customHeight="1">
      <c r="A23" s="50" t="s">
        <v>362</v>
      </c>
      <c r="B23" s="51" t="s">
        <v>343</v>
      </c>
      <c r="C23" s="52">
        <v>19.95</v>
      </c>
      <c r="D23" s="53">
        <v>27.93</v>
      </c>
      <c r="E23" s="54">
        <v>39.9</v>
      </c>
      <c r="F23" s="55">
        <v>0.0</v>
      </c>
      <c r="G23" s="55">
        <f t="shared" si="1"/>
        <v>0</v>
      </c>
      <c r="H23" s="56">
        <f>CHOOSE(1+('Purchase Order'!$B$9&gt;=1000) +('Purchase Order'!$B$9&gt;=2000), E23,D23,C23)</f>
        <v>39.9</v>
      </c>
      <c r="I23" s="56">
        <f t="shared" si="2"/>
        <v>0</v>
      </c>
      <c r="J23" s="56">
        <f t="shared" si="3"/>
        <v>0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6"/>
    </row>
    <row r="24" ht="15.75" customHeight="1">
      <c r="A24" s="42" t="s">
        <v>363</v>
      </c>
      <c r="B24" s="43" t="s">
        <v>343</v>
      </c>
      <c r="C24" s="44">
        <v>19.95</v>
      </c>
      <c r="D24" s="45">
        <v>27.93</v>
      </c>
      <c r="E24" s="46">
        <v>39.9</v>
      </c>
      <c r="F24" s="48">
        <v>0.0</v>
      </c>
      <c r="G24" s="48">
        <f t="shared" si="1"/>
        <v>0</v>
      </c>
      <c r="H24" s="49">
        <f>CHOOSE(1+('Purchase Order'!$B$9&gt;=1000) +('Purchase Order'!$B$9&gt;=2000), E24,D24,C24)</f>
        <v>39.9</v>
      </c>
      <c r="I24" s="49">
        <f t="shared" si="2"/>
        <v>0</v>
      </c>
      <c r="J24" s="49">
        <f t="shared" si="3"/>
        <v>0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6"/>
    </row>
    <row r="25" ht="15.75" customHeight="1">
      <c r="A25" s="50" t="s">
        <v>364</v>
      </c>
      <c r="B25" s="51" t="s">
        <v>343</v>
      </c>
      <c r="C25" s="52">
        <v>19.95</v>
      </c>
      <c r="D25" s="53">
        <v>27.93</v>
      </c>
      <c r="E25" s="54">
        <v>39.9</v>
      </c>
      <c r="F25" s="55">
        <v>0.0</v>
      </c>
      <c r="G25" s="55">
        <f t="shared" si="1"/>
        <v>0</v>
      </c>
      <c r="H25" s="56">
        <f>CHOOSE(1+('Purchase Order'!$B$9&gt;=1000) +('Purchase Order'!$B$9&gt;=2000), E25,D25,C25)</f>
        <v>39.9</v>
      </c>
      <c r="I25" s="56">
        <f t="shared" si="2"/>
        <v>0</v>
      </c>
      <c r="J25" s="56">
        <f t="shared" si="3"/>
        <v>0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6"/>
    </row>
    <row r="26" ht="15.75" customHeight="1">
      <c r="A26" s="42" t="s">
        <v>365</v>
      </c>
      <c r="B26" s="43" t="s">
        <v>343</v>
      </c>
      <c r="C26" s="44">
        <v>19.95</v>
      </c>
      <c r="D26" s="45">
        <v>27.93</v>
      </c>
      <c r="E26" s="46">
        <v>39.9</v>
      </c>
      <c r="F26" s="48">
        <v>0.0</v>
      </c>
      <c r="G26" s="48">
        <f t="shared" si="1"/>
        <v>0</v>
      </c>
      <c r="H26" s="49">
        <f>CHOOSE(1+('Purchase Order'!$B$9&gt;=1000) +('Purchase Order'!$B$9&gt;=2000), E26,D26,C26)</f>
        <v>39.9</v>
      </c>
      <c r="I26" s="49">
        <f t="shared" si="2"/>
        <v>0</v>
      </c>
      <c r="J26" s="49">
        <f t="shared" si="3"/>
        <v>0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6"/>
    </row>
    <row r="27" ht="15.75" customHeight="1">
      <c r="A27" s="50" t="s">
        <v>366</v>
      </c>
      <c r="B27" s="51" t="s">
        <v>343</v>
      </c>
      <c r="C27" s="52">
        <v>19.95</v>
      </c>
      <c r="D27" s="53">
        <v>27.93</v>
      </c>
      <c r="E27" s="54">
        <v>39.9</v>
      </c>
      <c r="F27" s="55">
        <v>0.0</v>
      </c>
      <c r="G27" s="55">
        <f t="shared" si="1"/>
        <v>0</v>
      </c>
      <c r="H27" s="56">
        <f>CHOOSE(1+('Purchase Order'!$B$9&gt;=1000) +('Purchase Order'!$B$9&gt;=2000), E27,D27,C27)</f>
        <v>39.9</v>
      </c>
      <c r="I27" s="56">
        <f t="shared" si="2"/>
        <v>0</v>
      </c>
      <c r="J27" s="56">
        <f t="shared" si="3"/>
        <v>0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6"/>
    </row>
    <row r="28" ht="15.75" customHeight="1">
      <c r="A28" s="42" t="s">
        <v>367</v>
      </c>
      <c r="B28" s="43" t="s">
        <v>37</v>
      </c>
      <c r="C28" s="44">
        <v>17.94</v>
      </c>
      <c r="D28" s="45">
        <v>25.12</v>
      </c>
      <c r="E28" s="46">
        <v>35.88</v>
      </c>
      <c r="F28" s="48">
        <v>0.0</v>
      </c>
      <c r="G28" s="48">
        <f t="shared" si="1"/>
        <v>0</v>
      </c>
      <c r="H28" s="49">
        <f>CHOOSE(1+('Purchase Order'!$B$9&gt;=1000) +('Purchase Order'!$B$9&gt;=2000), E28,D28,C28)</f>
        <v>35.88</v>
      </c>
      <c r="I28" s="49">
        <f t="shared" si="2"/>
        <v>0</v>
      </c>
      <c r="J28" s="49">
        <f t="shared" si="3"/>
        <v>0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/>
    </row>
    <row r="29" ht="15.75" customHeight="1">
      <c r="A29" s="50" t="s">
        <v>368</v>
      </c>
      <c r="B29" s="51" t="s">
        <v>37</v>
      </c>
      <c r="C29" s="52">
        <v>17.94</v>
      </c>
      <c r="D29" s="53">
        <v>25.12</v>
      </c>
      <c r="E29" s="54">
        <v>35.88</v>
      </c>
      <c r="F29" s="55">
        <v>0.0</v>
      </c>
      <c r="G29" s="55">
        <f t="shared" si="1"/>
        <v>0</v>
      </c>
      <c r="H29" s="56">
        <f>CHOOSE(1+('Purchase Order'!$B$9&gt;=1000) +('Purchase Order'!$B$9&gt;=2000), E29,D29,C29)</f>
        <v>35.88</v>
      </c>
      <c r="I29" s="56">
        <f t="shared" si="2"/>
        <v>0</v>
      </c>
      <c r="J29" s="56">
        <f t="shared" si="3"/>
        <v>0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6"/>
    </row>
    <row r="30" ht="15.75" customHeight="1">
      <c r="A30" s="42" t="s">
        <v>369</v>
      </c>
      <c r="B30" s="43" t="s">
        <v>37</v>
      </c>
      <c r="C30" s="44">
        <v>17.94</v>
      </c>
      <c r="D30" s="45">
        <v>25.12</v>
      </c>
      <c r="E30" s="46">
        <v>35.88</v>
      </c>
      <c r="F30" s="48">
        <v>0.0</v>
      </c>
      <c r="G30" s="48">
        <f t="shared" si="1"/>
        <v>0</v>
      </c>
      <c r="H30" s="49">
        <f>CHOOSE(1+('Purchase Order'!$B$9&gt;=1000) +('Purchase Order'!$B$9&gt;=2000), E30,D30,C30)</f>
        <v>35.88</v>
      </c>
      <c r="I30" s="49">
        <f t="shared" si="2"/>
        <v>0</v>
      </c>
      <c r="J30" s="49">
        <f t="shared" si="3"/>
        <v>0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</row>
    <row r="31" ht="15.75" customHeight="1">
      <c r="A31" s="50" t="s">
        <v>370</v>
      </c>
      <c r="B31" s="51" t="s">
        <v>37</v>
      </c>
      <c r="C31" s="52">
        <v>17.94</v>
      </c>
      <c r="D31" s="53">
        <v>25.12</v>
      </c>
      <c r="E31" s="54">
        <v>35.88</v>
      </c>
      <c r="F31" s="55">
        <v>0.0</v>
      </c>
      <c r="G31" s="55">
        <f t="shared" si="1"/>
        <v>0</v>
      </c>
      <c r="H31" s="56">
        <f>CHOOSE(1+('Purchase Order'!$B$9&gt;=1000) +('Purchase Order'!$B$9&gt;=2000), E31,D31,C31)</f>
        <v>35.88</v>
      </c>
      <c r="I31" s="56">
        <f t="shared" si="2"/>
        <v>0</v>
      </c>
      <c r="J31" s="56">
        <f t="shared" si="3"/>
        <v>0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6"/>
    </row>
    <row r="32" ht="15.75" customHeight="1">
      <c r="A32" s="42" t="s">
        <v>371</v>
      </c>
      <c r="B32" s="43" t="s">
        <v>37</v>
      </c>
      <c r="C32" s="44">
        <v>17.94</v>
      </c>
      <c r="D32" s="45">
        <v>25.12</v>
      </c>
      <c r="E32" s="46">
        <v>35.88</v>
      </c>
      <c r="F32" s="48">
        <v>0.0</v>
      </c>
      <c r="G32" s="48">
        <f t="shared" si="1"/>
        <v>0</v>
      </c>
      <c r="H32" s="49">
        <f>CHOOSE(1+('Purchase Order'!$B$9&gt;=1000) +('Purchase Order'!$B$9&gt;=2000), E32,D32,C32)</f>
        <v>35.88</v>
      </c>
      <c r="I32" s="49">
        <f t="shared" si="2"/>
        <v>0</v>
      </c>
      <c r="J32" s="49">
        <f t="shared" si="3"/>
        <v>0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</row>
    <row r="33" ht="15.75" customHeight="1">
      <c r="A33" s="50" t="s">
        <v>372</v>
      </c>
      <c r="B33" s="51" t="s">
        <v>37</v>
      </c>
      <c r="C33" s="52">
        <v>17.94</v>
      </c>
      <c r="D33" s="53">
        <v>25.12</v>
      </c>
      <c r="E33" s="54">
        <v>35.88</v>
      </c>
      <c r="F33" s="55">
        <v>0.0</v>
      </c>
      <c r="G33" s="55">
        <f t="shared" si="1"/>
        <v>0</v>
      </c>
      <c r="H33" s="56">
        <f>CHOOSE(1+('Purchase Order'!$B$9&gt;=1000) +('Purchase Order'!$B$9&gt;=2000), E33,D33,C33)</f>
        <v>35.88</v>
      </c>
      <c r="I33" s="56">
        <f t="shared" si="2"/>
        <v>0</v>
      </c>
      <c r="J33" s="56">
        <f t="shared" si="3"/>
        <v>0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</row>
    <row r="34" ht="15.75" customHeight="1">
      <c r="A34" s="42" t="s">
        <v>373</v>
      </c>
      <c r="B34" s="43" t="s">
        <v>37</v>
      </c>
      <c r="C34" s="44">
        <v>17.94</v>
      </c>
      <c r="D34" s="45">
        <v>25.12</v>
      </c>
      <c r="E34" s="46">
        <v>35.88</v>
      </c>
      <c r="F34" s="48">
        <v>0.0</v>
      </c>
      <c r="G34" s="48">
        <f t="shared" si="1"/>
        <v>0</v>
      </c>
      <c r="H34" s="49">
        <f>CHOOSE(1+('Purchase Order'!$B$9&gt;=1000) +('Purchase Order'!$B$9&gt;=2000), E34,D34,C34)</f>
        <v>35.88</v>
      </c>
      <c r="I34" s="49">
        <f t="shared" si="2"/>
        <v>0</v>
      </c>
      <c r="J34" s="49">
        <f t="shared" si="3"/>
        <v>0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6"/>
    </row>
    <row r="35" ht="15.75" customHeight="1">
      <c r="A35" s="50" t="s">
        <v>374</v>
      </c>
      <c r="B35" s="51" t="s">
        <v>37</v>
      </c>
      <c r="C35" s="52">
        <v>17.94</v>
      </c>
      <c r="D35" s="53">
        <v>25.12</v>
      </c>
      <c r="E35" s="54">
        <v>35.88</v>
      </c>
      <c r="F35" s="55">
        <v>0.0</v>
      </c>
      <c r="G35" s="55">
        <f t="shared" si="1"/>
        <v>0</v>
      </c>
      <c r="H35" s="56">
        <f>CHOOSE(1+('Purchase Order'!$B$9&gt;=1000) +('Purchase Order'!$B$9&gt;=2000), E35,D35,C35)</f>
        <v>35.88</v>
      </c>
      <c r="I35" s="56">
        <f t="shared" si="2"/>
        <v>0</v>
      </c>
      <c r="J35" s="56">
        <f t="shared" si="3"/>
        <v>0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6"/>
    </row>
    <row r="36" ht="15.75" customHeight="1">
      <c r="A36" s="42" t="s">
        <v>375</v>
      </c>
      <c r="B36" s="43" t="s">
        <v>37</v>
      </c>
      <c r="C36" s="44">
        <v>17.94</v>
      </c>
      <c r="D36" s="45">
        <v>25.12</v>
      </c>
      <c r="E36" s="46">
        <v>35.88</v>
      </c>
      <c r="F36" s="48">
        <v>0.0</v>
      </c>
      <c r="G36" s="48">
        <f t="shared" si="1"/>
        <v>0</v>
      </c>
      <c r="H36" s="49">
        <f>CHOOSE(1+('Purchase Order'!$B$9&gt;=1000) +('Purchase Order'!$B$9&gt;=2000), E36,D36,C36)</f>
        <v>35.88</v>
      </c>
      <c r="I36" s="49">
        <f t="shared" si="2"/>
        <v>0</v>
      </c>
      <c r="J36" s="49">
        <f t="shared" si="3"/>
        <v>0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6"/>
    </row>
    <row r="37" ht="15.75" customHeight="1">
      <c r="A37" s="50" t="s">
        <v>376</v>
      </c>
      <c r="B37" s="51" t="s">
        <v>37</v>
      </c>
      <c r="C37" s="52">
        <v>17.94</v>
      </c>
      <c r="D37" s="53">
        <v>25.12</v>
      </c>
      <c r="E37" s="54">
        <v>35.88</v>
      </c>
      <c r="F37" s="55">
        <v>0.0</v>
      </c>
      <c r="G37" s="55">
        <f t="shared" si="1"/>
        <v>0</v>
      </c>
      <c r="H37" s="56">
        <f>CHOOSE(1+('Purchase Order'!$B$9&gt;=1000) +('Purchase Order'!$B$9&gt;=2000), E37,D37,C37)</f>
        <v>35.88</v>
      </c>
      <c r="I37" s="56">
        <f t="shared" si="2"/>
        <v>0</v>
      </c>
      <c r="J37" s="56">
        <f t="shared" si="3"/>
        <v>0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6"/>
    </row>
    <row r="38" ht="17.25" customHeight="1">
      <c r="A38" s="42" t="s">
        <v>377</v>
      </c>
      <c r="B38" s="43" t="s">
        <v>37</v>
      </c>
      <c r="C38" s="44">
        <v>17.94</v>
      </c>
      <c r="D38" s="45">
        <v>25.12</v>
      </c>
      <c r="E38" s="46">
        <v>35.88</v>
      </c>
      <c r="F38" s="48">
        <v>0.0</v>
      </c>
      <c r="G38" s="48">
        <f t="shared" si="1"/>
        <v>0</v>
      </c>
      <c r="H38" s="49">
        <f>CHOOSE(1+('Purchase Order'!$B$9&gt;=1000) +('Purchase Order'!$B$9&gt;=2000), E38,D38,C38)</f>
        <v>35.88</v>
      </c>
      <c r="I38" s="49">
        <f t="shared" si="2"/>
        <v>0</v>
      </c>
      <c r="J38" s="49">
        <f t="shared" si="3"/>
        <v>0</v>
      </c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6"/>
    </row>
    <row r="39" ht="33.75" customHeight="1">
      <c r="A39" s="50" t="s">
        <v>378</v>
      </c>
      <c r="B39" s="51" t="s">
        <v>37</v>
      </c>
      <c r="C39" s="52">
        <v>17.94</v>
      </c>
      <c r="D39" s="53">
        <v>25.12</v>
      </c>
      <c r="E39" s="54">
        <v>35.88</v>
      </c>
      <c r="F39" s="55">
        <v>0.0</v>
      </c>
      <c r="G39" s="55">
        <f t="shared" si="1"/>
        <v>0</v>
      </c>
      <c r="H39" s="56">
        <f>CHOOSE(1+('Purchase Order'!$B$9&gt;=1000) +('Purchase Order'!$B$9&gt;=2000), E39,D39,C39)</f>
        <v>35.88</v>
      </c>
      <c r="I39" s="56">
        <f t="shared" si="2"/>
        <v>0</v>
      </c>
      <c r="J39" s="56">
        <f t="shared" si="3"/>
        <v>0</v>
      </c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6"/>
    </row>
    <row r="40" ht="15.75" customHeight="1">
      <c r="A40" s="42" t="s">
        <v>379</v>
      </c>
      <c r="B40" s="43" t="s">
        <v>37</v>
      </c>
      <c r="C40" s="44">
        <v>17.94</v>
      </c>
      <c r="D40" s="45">
        <v>25.12</v>
      </c>
      <c r="E40" s="46">
        <v>35.88</v>
      </c>
      <c r="F40" s="48">
        <v>0.0</v>
      </c>
      <c r="G40" s="48">
        <f t="shared" si="1"/>
        <v>0</v>
      </c>
      <c r="H40" s="49">
        <f>CHOOSE(1+('Purchase Order'!$B$9&gt;=1000) +('Purchase Order'!$B$9&gt;=2000), E40,D40,C40)</f>
        <v>35.88</v>
      </c>
      <c r="I40" s="49">
        <f t="shared" si="2"/>
        <v>0</v>
      </c>
      <c r="J40" s="49">
        <f t="shared" si="3"/>
        <v>0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6"/>
    </row>
    <row r="41" ht="17.25" customHeight="1">
      <c r="A41" s="50" t="s">
        <v>380</v>
      </c>
      <c r="B41" s="51" t="s">
        <v>37</v>
      </c>
      <c r="C41" s="52">
        <v>17.94</v>
      </c>
      <c r="D41" s="53">
        <v>25.12</v>
      </c>
      <c r="E41" s="54">
        <v>35.88</v>
      </c>
      <c r="F41" s="55">
        <v>0.0</v>
      </c>
      <c r="G41" s="55">
        <f t="shared" si="1"/>
        <v>0</v>
      </c>
      <c r="H41" s="56">
        <f>CHOOSE(1+('Purchase Order'!$B$9&gt;=1000) +('Purchase Order'!$B$9&gt;=2000), E41,D41,C41)</f>
        <v>35.88</v>
      </c>
      <c r="I41" s="56">
        <f t="shared" si="2"/>
        <v>0</v>
      </c>
      <c r="J41" s="56">
        <f t="shared" si="3"/>
        <v>0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6"/>
    </row>
    <row r="42" ht="15.75" customHeight="1">
      <c r="A42" s="42" t="s">
        <v>381</v>
      </c>
      <c r="B42" s="43" t="s">
        <v>37</v>
      </c>
      <c r="C42" s="44">
        <v>17.94</v>
      </c>
      <c r="D42" s="45">
        <v>25.12</v>
      </c>
      <c r="E42" s="46">
        <v>35.88</v>
      </c>
      <c r="F42" s="48">
        <v>0.0</v>
      </c>
      <c r="G42" s="48">
        <f t="shared" si="1"/>
        <v>0</v>
      </c>
      <c r="H42" s="49">
        <f>CHOOSE(1+('Purchase Order'!$B$9&gt;=1000) +('Purchase Order'!$B$9&gt;=2000), E42,D42,C42)</f>
        <v>35.88</v>
      </c>
      <c r="I42" s="49">
        <f t="shared" si="2"/>
        <v>0</v>
      </c>
      <c r="J42" s="49">
        <f t="shared" si="3"/>
        <v>0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6"/>
    </row>
    <row r="43" ht="15.75" customHeight="1">
      <c r="A43" s="50" t="s">
        <v>382</v>
      </c>
      <c r="B43" s="51" t="s">
        <v>37</v>
      </c>
      <c r="C43" s="52">
        <v>17.94</v>
      </c>
      <c r="D43" s="53">
        <v>25.12</v>
      </c>
      <c r="E43" s="54">
        <v>35.88</v>
      </c>
      <c r="F43" s="55">
        <v>0.0</v>
      </c>
      <c r="G43" s="55">
        <f t="shared" si="1"/>
        <v>0</v>
      </c>
      <c r="H43" s="56">
        <f>CHOOSE(1+('Purchase Order'!$B$9&gt;=1000) +('Purchase Order'!$B$9&gt;=2000), E43,D43,C43)</f>
        <v>35.88</v>
      </c>
      <c r="I43" s="56">
        <f t="shared" si="2"/>
        <v>0</v>
      </c>
      <c r="J43" s="56">
        <f t="shared" si="3"/>
        <v>0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6"/>
    </row>
    <row r="44" ht="15.75" customHeight="1">
      <c r="A44" s="42" t="s">
        <v>383</v>
      </c>
      <c r="B44" s="43" t="s">
        <v>37</v>
      </c>
      <c r="C44" s="44">
        <v>17.94</v>
      </c>
      <c r="D44" s="45">
        <v>25.12</v>
      </c>
      <c r="E44" s="46">
        <v>35.88</v>
      </c>
      <c r="F44" s="48">
        <v>0.0</v>
      </c>
      <c r="G44" s="48">
        <f t="shared" si="1"/>
        <v>0</v>
      </c>
      <c r="H44" s="49">
        <f>CHOOSE(1+('Purchase Order'!$B$9&gt;=1000) +('Purchase Order'!$B$9&gt;=2000), E44,D44,C44)</f>
        <v>35.88</v>
      </c>
      <c r="I44" s="49">
        <f t="shared" si="2"/>
        <v>0</v>
      </c>
      <c r="J44" s="49">
        <f t="shared" si="3"/>
        <v>0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6"/>
    </row>
    <row r="45" ht="17.25" customHeight="1">
      <c r="A45" s="50" t="s">
        <v>384</v>
      </c>
      <c r="B45" s="51" t="s">
        <v>37</v>
      </c>
      <c r="C45" s="52">
        <v>17.94</v>
      </c>
      <c r="D45" s="53">
        <v>25.12</v>
      </c>
      <c r="E45" s="54">
        <v>35.88</v>
      </c>
      <c r="F45" s="55">
        <v>0.0</v>
      </c>
      <c r="G45" s="55">
        <f t="shared" si="1"/>
        <v>0</v>
      </c>
      <c r="H45" s="56">
        <f>CHOOSE(1+('Purchase Order'!$B$9&gt;=1000) +('Purchase Order'!$B$9&gt;=2000), E45,D45,C45)</f>
        <v>35.88</v>
      </c>
      <c r="I45" s="56">
        <f t="shared" si="2"/>
        <v>0</v>
      </c>
      <c r="J45" s="56">
        <f t="shared" si="3"/>
        <v>0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6"/>
    </row>
    <row r="46" ht="17.25" customHeight="1">
      <c r="A46" s="42" t="s">
        <v>385</v>
      </c>
      <c r="B46" s="43" t="s">
        <v>37</v>
      </c>
      <c r="C46" s="44">
        <v>17.94</v>
      </c>
      <c r="D46" s="45">
        <v>25.12</v>
      </c>
      <c r="E46" s="46">
        <v>35.88</v>
      </c>
      <c r="F46" s="48">
        <v>0.0</v>
      </c>
      <c r="G46" s="48">
        <f t="shared" si="1"/>
        <v>0</v>
      </c>
      <c r="H46" s="49">
        <f>CHOOSE(1+('Purchase Order'!$B$9&gt;=1000) +('Purchase Order'!$B$9&gt;=2000), E46,D46,C46)</f>
        <v>35.88</v>
      </c>
      <c r="I46" s="49">
        <f t="shared" si="2"/>
        <v>0</v>
      </c>
      <c r="J46" s="49">
        <f t="shared" si="3"/>
        <v>0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ht="15.75" customHeight="1">
      <c r="A47" s="50" t="s">
        <v>386</v>
      </c>
      <c r="B47" s="51" t="s">
        <v>37</v>
      </c>
      <c r="C47" s="52">
        <v>17.94</v>
      </c>
      <c r="D47" s="53">
        <v>25.12</v>
      </c>
      <c r="E47" s="54">
        <v>35.88</v>
      </c>
      <c r="F47" s="55">
        <v>0.0</v>
      </c>
      <c r="G47" s="55">
        <f t="shared" si="1"/>
        <v>0</v>
      </c>
      <c r="H47" s="56">
        <f>CHOOSE(1+('Purchase Order'!$B$9&gt;=1000) +('Purchase Order'!$B$9&gt;=2000), E47,D47,C47)</f>
        <v>35.88</v>
      </c>
      <c r="I47" s="56">
        <f t="shared" si="2"/>
        <v>0</v>
      </c>
      <c r="J47" s="56">
        <f t="shared" si="3"/>
        <v>0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ht="15.75" customHeight="1">
      <c r="A48" s="42" t="s">
        <v>387</v>
      </c>
      <c r="B48" s="43" t="s">
        <v>37</v>
      </c>
      <c r="C48" s="44">
        <v>17.94</v>
      </c>
      <c r="D48" s="45">
        <v>25.12</v>
      </c>
      <c r="E48" s="46">
        <v>35.88</v>
      </c>
      <c r="F48" s="48">
        <v>0.0</v>
      </c>
      <c r="G48" s="48">
        <f t="shared" si="1"/>
        <v>0</v>
      </c>
      <c r="H48" s="49">
        <f>CHOOSE(1+('Purchase Order'!$B$9&gt;=1000) +('Purchase Order'!$B$9&gt;=2000), E48,D48,C48)</f>
        <v>35.88</v>
      </c>
      <c r="I48" s="49">
        <f t="shared" si="2"/>
        <v>0</v>
      </c>
      <c r="J48" s="49">
        <f t="shared" si="3"/>
        <v>0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ht="15.75" customHeight="1">
      <c r="A49" s="50" t="s">
        <v>388</v>
      </c>
      <c r="B49" s="51" t="s">
        <v>37</v>
      </c>
      <c r="C49" s="52">
        <v>17.94</v>
      </c>
      <c r="D49" s="53">
        <v>25.12</v>
      </c>
      <c r="E49" s="54">
        <v>35.88</v>
      </c>
      <c r="F49" s="55">
        <v>0.0</v>
      </c>
      <c r="G49" s="55">
        <f t="shared" si="1"/>
        <v>0</v>
      </c>
      <c r="H49" s="56">
        <f>CHOOSE(1+('Purchase Order'!$B$9&gt;=1000) +('Purchase Order'!$B$9&gt;=2000), E49,D49,C49)</f>
        <v>35.88</v>
      </c>
      <c r="I49" s="56">
        <f t="shared" si="2"/>
        <v>0</v>
      </c>
      <c r="J49" s="56">
        <f t="shared" si="3"/>
        <v>0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</row>
    <row r="50" ht="15.75" customHeight="1">
      <c r="A50" s="42" t="s">
        <v>389</v>
      </c>
      <c r="B50" s="43" t="s">
        <v>37</v>
      </c>
      <c r="C50" s="44">
        <v>17.94</v>
      </c>
      <c r="D50" s="45">
        <v>25.12</v>
      </c>
      <c r="E50" s="46">
        <v>35.88</v>
      </c>
      <c r="F50" s="48">
        <v>0.0</v>
      </c>
      <c r="G50" s="48">
        <f t="shared" si="1"/>
        <v>0</v>
      </c>
      <c r="H50" s="49">
        <f>CHOOSE(1+('Purchase Order'!$B$9&gt;=1000) +('Purchase Order'!$B$9&gt;=2000), E50,D50,C50)</f>
        <v>35.88</v>
      </c>
      <c r="I50" s="49">
        <f t="shared" si="2"/>
        <v>0</v>
      </c>
      <c r="J50" s="49">
        <f t="shared" si="3"/>
        <v>0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6"/>
    </row>
    <row r="51" ht="17.25" customHeight="1">
      <c r="A51" s="50" t="s">
        <v>390</v>
      </c>
      <c r="B51" s="51" t="s">
        <v>37</v>
      </c>
      <c r="C51" s="52">
        <v>17.94</v>
      </c>
      <c r="D51" s="53">
        <v>25.12</v>
      </c>
      <c r="E51" s="54">
        <v>35.88</v>
      </c>
      <c r="F51" s="55">
        <v>0.0</v>
      </c>
      <c r="G51" s="55">
        <f t="shared" si="1"/>
        <v>0</v>
      </c>
      <c r="H51" s="56">
        <f>CHOOSE(1+('Purchase Order'!$B$9&gt;=1000) +('Purchase Order'!$B$9&gt;=2000), E51,D51,C51)</f>
        <v>35.88</v>
      </c>
      <c r="I51" s="56">
        <f t="shared" si="2"/>
        <v>0</v>
      </c>
      <c r="J51" s="56">
        <f t="shared" si="3"/>
        <v>0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</row>
    <row r="52" ht="17.25" customHeight="1">
      <c r="A52" s="42" t="s">
        <v>391</v>
      </c>
      <c r="B52" s="43" t="s">
        <v>37</v>
      </c>
      <c r="C52" s="44">
        <v>17.94</v>
      </c>
      <c r="D52" s="45">
        <v>25.12</v>
      </c>
      <c r="E52" s="46">
        <v>35.88</v>
      </c>
      <c r="F52" s="48">
        <v>0.0</v>
      </c>
      <c r="G52" s="48">
        <f t="shared" si="1"/>
        <v>0</v>
      </c>
      <c r="H52" s="49">
        <f>CHOOSE(1+('Purchase Order'!$B$9&gt;=1000) +('Purchase Order'!$B$9&gt;=2000), E52,D52,C52)</f>
        <v>35.88</v>
      </c>
      <c r="I52" s="49">
        <f t="shared" si="2"/>
        <v>0</v>
      </c>
      <c r="J52" s="49">
        <f t="shared" si="3"/>
        <v>0</v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</row>
    <row r="53" ht="15.75" customHeight="1">
      <c r="A53" s="50" t="s">
        <v>392</v>
      </c>
      <c r="B53" s="51" t="s">
        <v>37</v>
      </c>
      <c r="C53" s="52">
        <v>17.94</v>
      </c>
      <c r="D53" s="53">
        <v>25.12</v>
      </c>
      <c r="E53" s="54">
        <v>35.88</v>
      </c>
      <c r="F53" s="55">
        <v>0.0</v>
      </c>
      <c r="G53" s="55">
        <f t="shared" si="1"/>
        <v>0</v>
      </c>
      <c r="H53" s="56">
        <f>CHOOSE(1+('Purchase Order'!$B$9&gt;=1000) +('Purchase Order'!$B$9&gt;=2000), E53,D53,C53)</f>
        <v>35.88</v>
      </c>
      <c r="I53" s="56">
        <f t="shared" si="2"/>
        <v>0</v>
      </c>
      <c r="J53" s="56">
        <f t="shared" si="3"/>
        <v>0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</row>
    <row r="54" ht="15.75" customHeight="1">
      <c r="A54" s="42" t="s">
        <v>393</v>
      </c>
      <c r="B54" s="43" t="s">
        <v>37</v>
      </c>
      <c r="C54" s="44">
        <v>17.94</v>
      </c>
      <c r="D54" s="45">
        <v>25.12</v>
      </c>
      <c r="E54" s="46">
        <v>35.88</v>
      </c>
      <c r="F54" s="48">
        <v>0.0</v>
      </c>
      <c r="G54" s="48">
        <f t="shared" si="1"/>
        <v>0</v>
      </c>
      <c r="H54" s="49">
        <f>CHOOSE(1+('Purchase Order'!$B$9&gt;=1000) +('Purchase Order'!$B$9&gt;=2000), E54,D54,C54)</f>
        <v>35.88</v>
      </c>
      <c r="I54" s="49">
        <f t="shared" si="2"/>
        <v>0</v>
      </c>
      <c r="J54" s="49">
        <f t="shared" si="3"/>
        <v>0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</row>
    <row r="55" ht="15.75" customHeight="1">
      <c r="A55" s="50" t="s">
        <v>394</v>
      </c>
      <c r="B55" s="51" t="s">
        <v>37</v>
      </c>
      <c r="C55" s="52">
        <v>17.94</v>
      </c>
      <c r="D55" s="53">
        <v>25.12</v>
      </c>
      <c r="E55" s="54">
        <v>35.88</v>
      </c>
      <c r="F55" s="55">
        <v>0.0</v>
      </c>
      <c r="G55" s="55">
        <f t="shared" si="1"/>
        <v>0</v>
      </c>
      <c r="H55" s="56">
        <f>CHOOSE(1+('Purchase Order'!$B$9&gt;=1000) +('Purchase Order'!$B$9&gt;=2000), E55,D55,C55)</f>
        <v>35.88</v>
      </c>
      <c r="I55" s="56">
        <f t="shared" si="2"/>
        <v>0</v>
      </c>
      <c r="J55" s="56">
        <f t="shared" si="3"/>
        <v>0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</row>
    <row r="56" ht="17.25" customHeight="1">
      <c r="A56" s="42" t="s">
        <v>395</v>
      </c>
      <c r="B56" s="43" t="s">
        <v>37</v>
      </c>
      <c r="C56" s="44">
        <v>17.94</v>
      </c>
      <c r="D56" s="45">
        <v>25.12</v>
      </c>
      <c r="E56" s="46">
        <v>35.88</v>
      </c>
      <c r="F56" s="48">
        <v>0.0</v>
      </c>
      <c r="G56" s="48">
        <f t="shared" si="1"/>
        <v>0</v>
      </c>
      <c r="H56" s="49">
        <f>CHOOSE(1+('Purchase Order'!$B$9&gt;=1000) +('Purchase Order'!$B$9&gt;=2000), E56,D56,C56)</f>
        <v>35.88</v>
      </c>
      <c r="I56" s="49">
        <f t="shared" si="2"/>
        <v>0</v>
      </c>
      <c r="J56" s="49">
        <f t="shared" si="3"/>
        <v>0</v>
      </c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</row>
    <row r="57" ht="18.75" customHeight="1">
      <c r="A57" s="50" t="s">
        <v>396</v>
      </c>
      <c r="B57" s="51" t="s">
        <v>37</v>
      </c>
      <c r="C57" s="52">
        <v>17.94</v>
      </c>
      <c r="D57" s="53">
        <v>25.12</v>
      </c>
      <c r="E57" s="54">
        <v>35.88</v>
      </c>
      <c r="F57" s="55">
        <v>0.0</v>
      </c>
      <c r="G57" s="55">
        <f t="shared" si="1"/>
        <v>0</v>
      </c>
      <c r="H57" s="56">
        <f>CHOOSE(1+('Purchase Order'!$B$9&gt;=1000) +('Purchase Order'!$B$9&gt;=2000), E57,D57,C57)</f>
        <v>35.88</v>
      </c>
      <c r="I57" s="56">
        <f t="shared" si="2"/>
        <v>0</v>
      </c>
      <c r="J57" s="56">
        <f t="shared" si="3"/>
        <v>0</v>
      </c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</row>
    <row r="58" ht="15.75" customHeight="1">
      <c r="A58" s="42" t="s">
        <v>397</v>
      </c>
      <c r="B58" s="43" t="s">
        <v>37</v>
      </c>
      <c r="C58" s="44">
        <v>17.94</v>
      </c>
      <c r="D58" s="45">
        <v>25.12</v>
      </c>
      <c r="E58" s="46">
        <v>35.88</v>
      </c>
      <c r="F58" s="48">
        <v>0.0</v>
      </c>
      <c r="G58" s="48">
        <f t="shared" si="1"/>
        <v>0</v>
      </c>
      <c r="H58" s="49">
        <f>CHOOSE(1+('Purchase Order'!$B$9&gt;=1000) +('Purchase Order'!$B$9&gt;=2000), E58,D58,C58)</f>
        <v>35.88</v>
      </c>
      <c r="I58" s="49">
        <f t="shared" si="2"/>
        <v>0</v>
      </c>
      <c r="J58" s="49">
        <f t="shared" si="3"/>
        <v>0</v>
      </c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</row>
    <row r="59" ht="18.0" customHeight="1">
      <c r="A59" s="50" t="s">
        <v>398</v>
      </c>
      <c r="B59" s="51" t="s">
        <v>37</v>
      </c>
      <c r="C59" s="52">
        <v>17.94</v>
      </c>
      <c r="D59" s="53">
        <v>25.12</v>
      </c>
      <c r="E59" s="54">
        <v>35.88</v>
      </c>
      <c r="F59" s="55">
        <v>0.0</v>
      </c>
      <c r="G59" s="55">
        <f t="shared" si="1"/>
        <v>0</v>
      </c>
      <c r="H59" s="56">
        <f>CHOOSE(1+('Purchase Order'!$B$9&gt;=1000) +('Purchase Order'!$B$9&gt;=2000), E59,D59,C59)</f>
        <v>35.88</v>
      </c>
      <c r="I59" s="56">
        <f t="shared" si="2"/>
        <v>0</v>
      </c>
      <c r="J59" s="56">
        <f t="shared" si="3"/>
        <v>0</v>
      </c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</row>
    <row r="60" ht="15.75" customHeight="1">
      <c r="A60" s="42" t="s">
        <v>399</v>
      </c>
      <c r="B60" s="43" t="s">
        <v>37</v>
      </c>
      <c r="C60" s="44">
        <v>17.94</v>
      </c>
      <c r="D60" s="45">
        <v>25.12</v>
      </c>
      <c r="E60" s="46">
        <v>35.88</v>
      </c>
      <c r="F60" s="48">
        <v>0.0</v>
      </c>
      <c r="G60" s="48">
        <v>0.0</v>
      </c>
      <c r="H60" s="49">
        <f>CHOOSE(1+('Purchase Order'!$B$9&gt;=1000) +('Purchase Order'!$B$9&gt;=2000), E60,D60,C60)</f>
        <v>35.88</v>
      </c>
      <c r="I60" s="49">
        <f t="shared" si="2"/>
        <v>0</v>
      </c>
      <c r="J60" s="49">
        <f t="shared" si="3"/>
        <v>0</v>
      </c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75"/>
      <c r="AA60" s="76"/>
    </row>
    <row r="61" ht="15.75" customHeight="1">
      <c r="A61" s="50" t="s">
        <v>400</v>
      </c>
      <c r="B61" s="51" t="s">
        <v>37</v>
      </c>
      <c r="C61" s="52">
        <v>17.94</v>
      </c>
      <c r="D61" s="53">
        <v>25.12</v>
      </c>
      <c r="E61" s="54">
        <v>35.88</v>
      </c>
      <c r="F61" s="55">
        <v>0.0</v>
      </c>
      <c r="G61" s="55">
        <f>F61</f>
        <v>0</v>
      </c>
      <c r="H61" s="56">
        <f>CHOOSE(1+('Purchase Order'!$B$9&gt;=1000) +('Purchase Order'!$B$9&gt;=2000), E61,D61,C61)</f>
        <v>35.88</v>
      </c>
      <c r="I61" s="56">
        <f t="shared" si="2"/>
        <v>0</v>
      </c>
      <c r="J61" s="56">
        <f t="shared" si="3"/>
        <v>0</v>
      </c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</row>
    <row r="62" ht="15.75" customHeight="1">
      <c r="A62" s="42" t="s">
        <v>401</v>
      </c>
      <c r="B62" s="43" t="s">
        <v>37</v>
      </c>
      <c r="C62" s="44">
        <v>17.94</v>
      </c>
      <c r="D62" s="45">
        <v>25.12</v>
      </c>
      <c r="E62" s="46">
        <v>35.88</v>
      </c>
      <c r="F62" s="48">
        <v>0.0</v>
      </c>
      <c r="G62" s="48">
        <v>0.0</v>
      </c>
      <c r="H62" s="49">
        <f>CHOOSE(1+('Purchase Order'!$B$9&gt;=1000) +('Purchase Order'!$B$9&gt;=2000), E62,D62,C62)</f>
        <v>35.88</v>
      </c>
      <c r="I62" s="49">
        <f t="shared" si="2"/>
        <v>0</v>
      </c>
      <c r="J62" s="49">
        <f t="shared" si="3"/>
        <v>0</v>
      </c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</row>
    <row r="63" ht="15.75" customHeight="1">
      <c r="A63" s="50" t="s">
        <v>402</v>
      </c>
      <c r="B63" s="51" t="s">
        <v>37</v>
      </c>
      <c r="C63" s="52">
        <v>17.94</v>
      </c>
      <c r="D63" s="53">
        <v>25.12</v>
      </c>
      <c r="E63" s="54">
        <v>35.88</v>
      </c>
      <c r="F63" s="55">
        <v>0.0</v>
      </c>
      <c r="G63" s="55">
        <f t="shared" ref="G63:G78" si="4">F63</f>
        <v>0</v>
      </c>
      <c r="H63" s="56">
        <f>CHOOSE(1+('Purchase Order'!$B$9&gt;=1000) +('Purchase Order'!$B$9&gt;=2000), E63,D63,C63)</f>
        <v>35.88</v>
      </c>
      <c r="I63" s="56">
        <f t="shared" si="2"/>
        <v>0</v>
      </c>
      <c r="J63" s="56">
        <f t="shared" si="3"/>
        <v>0</v>
      </c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</row>
    <row r="64" ht="15.75" customHeight="1">
      <c r="A64" s="42" t="s">
        <v>403</v>
      </c>
      <c r="B64" s="43" t="s">
        <v>37</v>
      </c>
      <c r="C64" s="44">
        <v>17.94</v>
      </c>
      <c r="D64" s="45">
        <v>25.12</v>
      </c>
      <c r="E64" s="46">
        <v>35.88</v>
      </c>
      <c r="F64" s="48">
        <v>0.0</v>
      </c>
      <c r="G64" s="48">
        <f t="shared" si="4"/>
        <v>0</v>
      </c>
      <c r="H64" s="49">
        <f>CHOOSE(1+('Purchase Order'!$B$9&gt;=1000) +('Purchase Order'!$B$9&gt;=2000), E64,D64,C64)</f>
        <v>35.88</v>
      </c>
      <c r="I64" s="49">
        <f t="shared" si="2"/>
        <v>0</v>
      </c>
      <c r="J64" s="49">
        <f t="shared" si="3"/>
        <v>0</v>
      </c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6"/>
    </row>
    <row r="65" ht="23.25" customHeight="1">
      <c r="A65" s="35" t="s">
        <v>404</v>
      </c>
      <c r="B65" s="36"/>
      <c r="C65" s="37"/>
      <c r="D65" s="37"/>
      <c r="E65" s="37"/>
      <c r="F65" s="38"/>
      <c r="G65" s="39" t="str">
        <f t="shared" si="4"/>
        <v/>
      </c>
      <c r="H65" s="40"/>
      <c r="I65" s="40"/>
      <c r="J65" s="41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25"/>
      <c r="AA65" s="76"/>
    </row>
    <row r="66" ht="15.75" customHeight="1">
      <c r="A66" s="42" t="s">
        <v>405</v>
      </c>
      <c r="B66" s="43" t="s">
        <v>343</v>
      </c>
      <c r="C66" s="44">
        <v>19.95</v>
      </c>
      <c r="D66" s="45">
        <v>27.93</v>
      </c>
      <c r="E66" s="46">
        <v>39.9</v>
      </c>
      <c r="F66" s="48">
        <v>0.0</v>
      </c>
      <c r="G66" s="48">
        <f t="shared" si="4"/>
        <v>0</v>
      </c>
      <c r="H66" s="49">
        <f>CHOOSE(1+('Purchase Order'!$B$9&gt;=1000) +('Purchase Order'!$B$9&gt;=2000), E66,D66,C66)</f>
        <v>39.9</v>
      </c>
      <c r="I66" s="49">
        <f t="shared" ref="I66:I78" si="5">G66*H66</f>
        <v>0</v>
      </c>
      <c r="J66" s="49">
        <f t="shared" ref="J66:J78" si="6">E66*F66</f>
        <v>0</v>
      </c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6"/>
    </row>
    <row r="67" ht="15.75" customHeight="1">
      <c r="A67" s="50" t="s">
        <v>406</v>
      </c>
      <c r="B67" s="51" t="s">
        <v>343</v>
      </c>
      <c r="C67" s="52">
        <v>19.95</v>
      </c>
      <c r="D67" s="53">
        <v>27.93</v>
      </c>
      <c r="E67" s="54">
        <v>39.9</v>
      </c>
      <c r="F67" s="55">
        <v>0.0</v>
      </c>
      <c r="G67" s="55">
        <f t="shared" si="4"/>
        <v>0</v>
      </c>
      <c r="H67" s="56">
        <f>CHOOSE(1+('Purchase Order'!$B$9&gt;=1000) +('Purchase Order'!$B$9&gt;=2000), E67,D67,C67)</f>
        <v>39.9</v>
      </c>
      <c r="I67" s="56">
        <f t="shared" si="5"/>
        <v>0</v>
      </c>
      <c r="J67" s="56">
        <f t="shared" si="6"/>
        <v>0</v>
      </c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6"/>
    </row>
    <row r="68" ht="15.75" customHeight="1">
      <c r="A68" s="42" t="s">
        <v>407</v>
      </c>
      <c r="B68" s="43" t="s">
        <v>343</v>
      </c>
      <c r="C68" s="44">
        <v>19.95</v>
      </c>
      <c r="D68" s="45">
        <v>27.93</v>
      </c>
      <c r="E68" s="46">
        <v>39.9</v>
      </c>
      <c r="F68" s="48">
        <v>0.0</v>
      </c>
      <c r="G68" s="48">
        <f t="shared" si="4"/>
        <v>0</v>
      </c>
      <c r="H68" s="49">
        <f>CHOOSE(1+('Purchase Order'!$B$9&gt;=1000) +('Purchase Order'!$B$9&gt;=2000), E68,D68,C68)</f>
        <v>39.9</v>
      </c>
      <c r="I68" s="49">
        <f t="shared" si="5"/>
        <v>0</v>
      </c>
      <c r="J68" s="49">
        <f t="shared" si="6"/>
        <v>0</v>
      </c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6"/>
    </row>
    <row r="69" ht="15.75" customHeight="1">
      <c r="A69" s="50" t="s">
        <v>408</v>
      </c>
      <c r="B69" s="51" t="s">
        <v>343</v>
      </c>
      <c r="C69" s="52">
        <v>19.95</v>
      </c>
      <c r="D69" s="53">
        <v>27.93</v>
      </c>
      <c r="E69" s="54">
        <v>39.9</v>
      </c>
      <c r="F69" s="55">
        <v>0.0</v>
      </c>
      <c r="G69" s="55">
        <f t="shared" si="4"/>
        <v>0</v>
      </c>
      <c r="H69" s="56">
        <f>CHOOSE(1+('Purchase Order'!$B$9&gt;=1000) +('Purchase Order'!$B$9&gt;=2000), E69,D69,C69)</f>
        <v>39.9</v>
      </c>
      <c r="I69" s="56">
        <f t="shared" si="5"/>
        <v>0</v>
      </c>
      <c r="J69" s="56">
        <f t="shared" si="6"/>
        <v>0</v>
      </c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6"/>
    </row>
    <row r="70" ht="15.75" customHeight="1">
      <c r="A70" s="42" t="s">
        <v>409</v>
      </c>
      <c r="B70" s="43" t="s">
        <v>343</v>
      </c>
      <c r="C70" s="44">
        <v>19.95</v>
      </c>
      <c r="D70" s="45">
        <v>27.93</v>
      </c>
      <c r="E70" s="46">
        <v>39.9</v>
      </c>
      <c r="F70" s="48">
        <v>0.0</v>
      </c>
      <c r="G70" s="48">
        <f t="shared" si="4"/>
        <v>0</v>
      </c>
      <c r="H70" s="49">
        <f>CHOOSE(1+('Purchase Order'!$B$9&gt;=1000) +('Purchase Order'!$B$9&gt;=2000), E70,D70,C70)</f>
        <v>39.9</v>
      </c>
      <c r="I70" s="49">
        <f t="shared" si="5"/>
        <v>0</v>
      </c>
      <c r="J70" s="49">
        <f t="shared" si="6"/>
        <v>0</v>
      </c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6"/>
    </row>
    <row r="71" ht="15.75" customHeight="1">
      <c r="A71" s="50" t="s">
        <v>410</v>
      </c>
      <c r="B71" s="51" t="s">
        <v>343</v>
      </c>
      <c r="C71" s="52">
        <v>19.95</v>
      </c>
      <c r="D71" s="53">
        <v>27.93</v>
      </c>
      <c r="E71" s="54">
        <v>39.9</v>
      </c>
      <c r="F71" s="55">
        <v>0.0</v>
      </c>
      <c r="G71" s="55">
        <f t="shared" si="4"/>
        <v>0</v>
      </c>
      <c r="H71" s="56">
        <f>CHOOSE(1+('Purchase Order'!$B$9&gt;=1000) +('Purchase Order'!$B$9&gt;=2000), E71,D71,C71)</f>
        <v>39.9</v>
      </c>
      <c r="I71" s="56">
        <f t="shared" si="5"/>
        <v>0</v>
      </c>
      <c r="J71" s="56">
        <f t="shared" si="6"/>
        <v>0</v>
      </c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6"/>
    </row>
    <row r="72" ht="15.75" customHeight="1">
      <c r="A72" s="42" t="s">
        <v>411</v>
      </c>
      <c r="B72" s="43" t="s">
        <v>343</v>
      </c>
      <c r="C72" s="44">
        <v>19.95</v>
      </c>
      <c r="D72" s="45">
        <v>27.93</v>
      </c>
      <c r="E72" s="46">
        <v>39.9</v>
      </c>
      <c r="F72" s="48">
        <v>0.0</v>
      </c>
      <c r="G72" s="48">
        <f t="shared" si="4"/>
        <v>0</v>
      </c>
      <c r="H72" s="49">
        <f>CHOOSE(1+('Purchase Order'!$B$9&gt;=1000) +('Purchase Order'!$B$9&gt;=2000), E72,D72,C72)</f>
        <v>39.9</v>
      </c>
      <c r="I72" s="49">
        <f t="shared" si="5"/>
        <v>0</v>
      </c>
      <c r="J72" s="49">
        <f t="shared" si="6"/>
        <v>0</v>
      </c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6"/>
    </row>
    <row r="73" ht="15.75" customHeight="1">
      <c r="A73" s="50" t="s">
        <v>412</v>
      </c>
      <c r="B73" s="51" t="s">
        <v>343</v>
      </c>
      <c r="C73" s="52">
        <v>19.95</v>
      </c>
      <c r="D73" s="53">
        <v>27.93</v>
      </c>
      <c r="E73" s="54">
        <v>39.9</v>
      </c>
      <c r="F73" s="55">
        <v>0.0</v>
      </c>
      <c r="G73" s="55">
        <f t="shared" si="4"/>
        <v>0</v>
      </c>
      <c r="H73" s="56">
        <f>CHOOSE(1+('Purchase Order'!$B$9&gt;=1000) +('Purchase Order'!$B$9&gt;=2000), E73,D73,C73)</f>
        <v>39.9</v>
      </c>
      <c r="I73" s="56">
        <f t="shared" si="5"/>
        <v>0</v>
      </c>
      <c r="J73" s="56">
        <f t="shared" si="6"/>
        <v>0</v>
      </c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6"/>
    </row>
    <row r="74" ht="15.75" customHeight="1">
      <c r="A74" s="42" t="s">
        <v>413</v>
      </c>
      <c r="B74" s="43" t="s">
        <v>343</v>
      </c>
      <c r="C74" s="44">
        <v>19.95</v>
      </c>
      <c r="D74" s="45">
        <v>27.93</v>
      </c>
      <c r="E74" s="46">
        <v>39.9</v>
      </c>
      <c r="F74" s="48">
        <v>0.0</v>
      </c>
      <c r="G74" s="48">
        <f t="shared" si="4"/>
        <v>0</v>
      </c>
      <c r="H74" s="49">
        <f>CHOOSE(1+('Purchase Order'!$B$9&gt;=1000) +('Purchase Order'!$B$9&gt;=2000), E74,D74,C74)</f>
        <v>39.9</v>
      </c>
      <c r="I74" s="49">
        <f t="shared" si="5"/>
        <v>0</v>
      </c>
      <c r="J74" s="49">
        <f t="shared" si="6"/>
        <v>0</v>
      </c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6"/>
    </row>
    <row r="75" ht="15.75" customHeight="1">
      <c r="A75" s="50" t="s">
        <v>414</v>
      </c>
      <c r="B75" s="51" t="s">
        <v>343</v>
      </c>
      <c r="C75" s="52">
        <v>19.95</v>
      </c>
      <c r="D75" s="53">
        <v>27.93</v>
      </c>
      <c r="E75" s="54">
        <v>39.9</v>
      </c>
      <c r="F75" s="55">
        <v>0.0</v>
      </c>
      <c r="G75" s="55">
        <f t="shared" si="4"/>
        <v>0</v>
      </c>
      <c r="H75" s="56">
        <f>CHOOSE(1+('Purchase Order'!$B$9&gt;=1000) +('Purchase Order'!$B$9&gt;=2000), E75,D75,C75)</f>
        <v>39.9</v>
      </c>
      <c r="I75" s="56">
        <f t="shared" si="5"/>
        <v>0</v>
      </c>
      <c r="J75" s="56">
        <f t="shared" si="6"/>
        <v>0</v>
      </c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6"/>
    </row>
    <row r="76" ht="15.75" customHeight="1">
      <c r="A76" s="42" t="s">
        <v>415</v>
      </c>
      <c r="B76" s="43" t="s">
        <v>343</v>
      </c>
      <c r="C76" s="44">
        <v>19.95</v>
      </c>
      <c r="D76" s="45">
        <v>27.93</v>
      </c>
      <c r="E76" s="46">
        <v>39.9</v>
      </c>
      <c r="F76" s="48">
        <v>0.0</v>
      </c>
      <c r="G76" s="48">
        <f t="shared" si="4"/>
        <v>0</v>
      </c>
      <c r="H76" s="49">
        <f>CHOOSE(1+('Purchase Order'!$B$9&gt;=1000) +('Purchase Order'!$B$9&gt;=2000), E76,D76,C76)</f>
        <v>39.9</v>
      </c>
      <c r="I76" s="49">
        <f t="shared" si="5"/>
        <v>0</v>
      </c>
      <c r="J76" s="49">
        <f t="shared" si="6"/>
        <v>0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</row>
    <row r="77" ht="15.75" customHeight="1">
      <c r="A77" s="50" t="s">
        <v>416</v>
      </c>
      <c r="B77" s="51" t="s">
        <v>343</v>
      </c>
      <c r="C77" s="52">
        <v>19.95</v>
      </c>
      <c r="D77" s="53">
        <v>27.93</v>
      </c>
      <c r="E77" s="54">
        <v>39.9</v>
      </c>
      <c r="F77" s="55">
        <v>0.0</v>
      </c>
      <c r="G77" s="55">
        <f t="shared" si="4"/>
        <v>0</v>
      </c>
      <c r="H77" s="56">
        <f>CHOOSE(1+('Purchase Order'!$B$9&gt;=1000) +('Purchase Order'!$B$9&gt;=2000), E77,D77,C77)</f>
        <v>39.9</v>
      </c>
      <c r="I77" s="56">
        <f t="shared" si="5"/>
        <v>0</v>
      </c>
      <c r="J77" s="56">
        <f t="shared" si="6"/>
        <v>0</v>
      </c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6"/>
    </row>
    <row r="78" ht="15.75" customHeight="1">
      <c r="A78" s="42" t="s">
        <v>417</v>
      </c>
      <c r="B78" s="43" t="s">
        <v>343</v>
      </c>
      <c r="C78" s="44">
        <v>19.95</v>
      </c>
      <c r="D78" s="45">
        <v>27.93</v>
      </c>
      <c r="E78" s="46">
        <v>39.9</v>
      </c>
      <c r="F78" s="48">
        <v>0.0</v>
      </c>
      <c r="G78" s="48">
        <f t="shared" si="4"/>
        <v>0</v>
      </c>
      <c r="H78" s="49">
        <f>CHOOSE(1+('Purchase Order'!$B$9&gt;=1000) +('Purchase Order'!$B$9&gt;=2000), E78,D78,C78)</f>
        <v>39.9</v>
      </c>
      <c r="I78" s="49">
        <f t="shared" si="5"/>
        <v>0</v>
      </c>
      <c r="J78" s="49">
        <f t="shared" si="6"/>
        <v>0</v>
      </c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6"/>
    </row>
    <row r="79" ht="15.75" customHeight="1">
      <c r="A79" s="64" t="s">
        <v>14</v>
      </c>
      <c r="B79" s="65"/>
      <c r="C79" s="66"/>
      <c r="D79" s="66"/>
      <c r="E79" s="66"/>
      <c r="F79" s="67"/>
      <c r="G79" s="68"/>
      <c r="H79" s="68"/>
      <c r="I79" s="69">
        <f>SUM(I4:I78)</f>
        <v>0</v>
      </c>
      <c r="J79" s="68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6"/>
    </row>
    <row r="80" ht="15.75" customHeight="1">
      <c r="A80" s="65" t="s">
        <v>111</v>
      </c>
      <c r="B80" s="70"/>
      <c r="C80" s="68"/>
      <c r="D80" s="68"/>
      <c r="E80" s="68"/>
      <c r="F80" s="67"/>
      <c r="G80" s="68"/>
      <c r="H80" s="68"/>
      <c r="I80" s="69">
        <f>SUM(J4:J78)</f>
        <v>0</v>
      </c>
      <c r="J80" s="68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6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E1"/>
    <mergeCell ref="G1:I1"/>
  </mergeCells>
  <printOptions/>
  <pageMargins bottom="0.75" footer="0.0" header="0.0" left="0.7" right="0.7" top="0.75"/>
  <pageSetup orientation="landscape"/>
  <drawing r:id="rId1"/>
</worksheet>
</file>